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y Seal Posting\"/>
    </mc:Choice>
  </mc:AlternateContent>
  <xr:revisionPtr revIDLastSave="0" documentId="13_ncr:1_{199EC60F-0A80-4AFD-BD2A-450843EF31EC}" xr6:coauthVersionLast="47" xr6:coauthVersionMax="47" xr10:uidLastSave="{00000000-0000-0000-0000-000000000000}"/>
  <bookViews>
    <workbookView xWindow="-120" yWindow="-120" windowWidth="20730" windowHeight="11160" xr2:uid="{3F51F2ED-7D4B-43D7-8929-2D13029BEF08}"/>
  </bookViews>
  <sheets>
    <sheet name="Budget 2023" sheetId="2" r:id="rId1"/>
  </sheets>
  <externalReferences>
    <externalReference r:id="rId2"/>
  </externalReferences>
  <definedNames>
    <definedName name="_xlnm.Print_Titles" localSheetId="0">'Budget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4" i="2" l="1"/>
  <c r="D203" i="2"/>
  <c r="C203" i="2" s="1"/>
  <c r="B203" i="2"/>
  <c r="B202" i="2"/>
  <c r="B201" i="2"/>
  <c r="B200" i="2"/>
  <c r="B199" i="2"/>
  <c r="B198" i="2"/>
  <c r="B197" i="2"/>
  <c r="B196" i="2"/>
  <c r="B195" i="2"/>
  <c r="B194" i="2"/>
  <c r="B193" i="2"/>
  <c r="D192" i="2"/>
  <c r="C192" i="2"/>
  <c r="B192" i="2"/>
  <c r="B191" i="2"/>
  <c r="D190" i="2"/>
  <c r="C190" i="2" s="1"/>
  <c r="B189" i="2"/>
  <c r="B188" i="2"/>
  <c r="B187" i="2"/>
  <c r="B186" i="2"/>
  <c r="B185" i="2"/>
  <c r="B184" i="2"/>
  <c r="B183" i="2"/>
  <c r="B182" i="2"/>
  <c r="D180" i="2"/>
  <c r="C180" i="2" s="1"/>
  <c r="B180" i="2"/>
  <c r="B179" i="2"/>
  <c r="B178" i="2"/>
  <c r="B177" i="2"/>
  <c r="B176" i="2"/>
  <c r="B175" i="2"/>
  <c r="B173" i="2"/>
  <c r="B172" i="2"/>
  <c r="B171" i="2"/>
  <c r="B170" i="2"/>
  <c r="B169" i="2"/>
  <c r="B168" i="2"/>
  <c r="B167" i="2"/>
  <c r="D166" i="2"/>
  <c r="C166" i="2" s="1"/>
  <c r="B166" i="2"/>
  <c r="B165" i="2"/>
  <c r="B164" i="2"/>
  <c r="B163" i="2"/>
  <c r="D162" i="2"/>
  <c r="C162" i="2" s="1"/>
  <c r="B161" i="2"/>
  <c r="B160" i="2"/>
  <c r="B159" i="2"/>
  <c r="B158" i="2"/>
  <c r="B157" i="2"/>
  <c r="D156" i="2"/>
  <c r="C156" i="2" s="1"/>
  <c r="B156" i="2"/>
  <c r="B155" i="2"/>
  <c r="B154" i="2"/>
  <c r="B153" i="2"/>
  <c r="B152" i="2"/>
  <c r="D151" i="2"/>
  <c r="C151" i="2" s="1"/>
  <c r="B151" i="2"/>
  <c r="D106" i="2"/>
  <c r="C103" i="2"/>
  <c r="D204" i="2" s="1"/>
  <c r="C204" i="2" s="1"/>
  <c r="C102" i="2"/>
  <c r="C101" i="2"/>
  <c r="C100" i="2"/>
  <c r="C98" i="2"/>
  <c r="D202" i="2" s="1"/>
  <c r="C202" i="2" s="1"/>
  <c r="C97" i="2"/>
  <c r="D201" i="2" s="1"/>
  <c r="C201" i="2" s="1"/>
  <c r="C95" i="2"/>
  <c r="C94" i="2"/>
  <c r="D200" i="2" s="1"/>
  <c r="C200" i="2" s="1"/>
  <c r="C93" i="2"/>
  <c r="C92" i="2"/>
  <c r="D199" i="2" s="1"/>
  <c r="C199" i="2" s="1"/>
  <c r="C91" i="2"/>
  <c r="D198" i="2" s="1"/>
  <c r="C198" i="2" s="1"/>
  <c r="C90" i="2"/>
  <c r="D197" i="2" s="1"/>
  <c r="C197" i="2" s="1"/>
  <c r="C89" i="2"/>
  <c r="C88" i="2"/>
  <c r="C87" i="2"/>
  <c r="C86" i="2"/>
  <c r="D196" i="2" s="1"/>
  <c r="C196" i="2" s="1"/>
  <c r="C85" i="2"/>
  <c r="D195" i="2" s="1"/>
  <c r="C195" i="2" s="1"/>
  <c r="C84" i="2"/>
  <c r="D194" i="2" s="1"/>
  <c r="C194" i="2" s="1"/>
  <c r="C83" i="2"/>
  <c r="C82" i="2"/>
  <c r="C81" i="2"/>
  <c r="C80" i="2"/>
  <c r="C79" i="2"/>
  <c r="C78" i="2"/>
  <c r="C77" i="2"/>
  <c r="C76" i="2"/>
  <c r="D193" i="2" s="1"/>
  <c r="C193" i="2" s="1"/>
  <c r="C66" i="2"/>
  <c r="C65" i="2"/>
  <c r="C64" i="2"/>
  <c r="C63" i="2"/>
  <c r="D191" i="2" s="1"/>
  <c r="C191" i="2" s="1"/>
  <c r="C62" i="2"/>
  <c r="C61" i="2"/>
  <c r="C60" i="2"/>
  <c r="C59" i="2"/>
  <c r="D189" i="2" s="1"/>
  <c r="C189" i="2" s="1"/>
  <c r="C58" i="2"/>
  <c r="C57" i="2"/>
  <c r="D188" i="2" s="1"/>
  <c r="C188" i="2" s="1"/>
  <c r="C56" i="2"/>
  <c r="D187" i="2" s="1"/>
  <c r="C187" i="2" s="1"/>
  <c r="C55" i="2"/>
  <c r="D186" i="2" s="1"/>
  <c r="C186" i="2" s="1"/>
  <c r="C54" i="2"/>
  <c r="D185" i="2" s="1"/>
  <c r="C185" i="2" s="1"/>
  <c r="C53" i="2"/>
  <c r="D184" i="2" s="1"/>
  <c r="C184" i="2" s="1"/>
  <c r="C52" i="2"/>
  <c r="D183" i="2" s="1"/>
  <c r="C183" i="2" s="1"/>
  <c r="C51" i="2"/>
  <c r="D182" i="2" s="1"/>
  <c r="C182" i="2" s="1"/>
  <c r="C50" i="2"/>
  <c r="C49" i="2"/>
  <c r="D181" i="2" s="1"/>
  <c r="C181" i="2" s="1"/>
  <c r="C48" i="2"/>
  <c r="C47" i="2"/>
  <c r="D179" i="2" s="1"/>
  <c r="C179" i="2" s="1"/>
  <c r="C46" i="2"/>
  <c r="D178" i="2" s="1"/>
  <c r="C178" i="2" s="1"/>
  <c r="C45" i="2"/>
  <c r="D177" i="2" s="1"/>
  <c r="C177" i="2" s="1"/>
  <c r="C44" i="2"/>
  <c r="D176" i="2" s="1"/>
  <c r="C176" i="2" s="1"/>
  <c r="C43" i="2"/>
  <c r="D175" i="2" s="1"/>
  <c r="C175" i="2" s="1"/>
  <c r="C42" i="2"/>
  <c r="C41" i="2"/>
  <c r="C40" i="2"/>
  <c r="D174" i="2" s="1"/>
  <c r="C174" i="2" s="1"/>
  <c r="C39" i="2"/>
  <c r="D173" i="2" s="1"/>
  <c r="C173" i="2" s="1"/>
  <c r="C38" i="2"/>
  <c r="D172" i="2" s="1"/>
  <c r="C172" i="2" s="1"/>
  <c r="C37" i="2"/>
  <c r="D171" i="2" s="1"/>
  <c r="C171" i="2" s="1"/>
  <c r="C36" i="2"/>
  <c r="D170" i="2" s="1"/>
  <c r="C170" i="2" s="1"/>
  <c r="C35" i="2"/>
  <c r="D169" i="2" s="1"/>
  <c r="C169" i="2" s="1"/>
  <c r="C34" i="2"/>
  <c r="D168" i="2" s="1"/>
  <c r="C168" i="2" s="1"/>
  <c r="C33" i="2"/>
  <c r="D167" i="2" s="1"/>
  <c r="C167" i="2" s="1"/>
  <c r="C32" i="2"/>
  <c r="C31" i="2"/>
  <c r="C30" i="2"/>
  <c r="D165" i="2" s="1"/>
  <c r="C165" i="2" s="1"/>
  <c r="C29" i="2"/>
  <c r="D164" i="2" s="1"/>
  <c r="C164" i="2" s="1"/>
  <c r="C28" i="2"/>
  <c r="D163" i="2" s="1"/>
  <c r="C163" i="2" s="1"/>
  <c r="C27" i="2"/>
  <c r="C26" i="2"/>
  <c r="C25" i="2"/>
  <c r="D161" i="2" s="1"/>
  <c r="C161" i="2" s="1"/>
  <c r="C24" i="2"/>
  <c r="D160" i="2" s="1"/>
  <c r="C160" i="2" s="1"/>
  <c r="C23" i="2"/>
  <c r="D159" i="2" s="1"/>
  <c r="C159" i="2" s="1"/>
  <c r="C22" i="2"/>
  <c r="D158" i="2" s="1"/>
  <c r="C158" i="2" s="1"/>
  <c r="C21" i="2"/>
  <c r="C20" i="2"/>
  <c r="D157" i="2" s="1"/>
  <c r="C157" i="2" s="1"/>
  <c r="C19" i="2"/>
  <c r="D155" i="2" s="1"/>
  <c r="C155" i="2" s="1"/>
  <c r="C18" i="2"/>
  <c r="D154" i="2" s="1"/>
  <c r="C154" i="2" s="1"/>
  <c r="C17" i="2"/>
  <c r="D153" i="2" s="1"/>
  <c r="C153" i="2" s="1"/>
  <c r="C16" i="2"/>
  <c r="D152" i="2" s="1"/>
  <c r="C152" i="2" s="1"/>
  <c r="C15" i="2"/>
  <c r="C14" i="2"/>
  <c r="C11" i="2"/>
  <c r="C10" i="2"/>
  <c r="C9" i="2"/>
  <c r="C8" i="2"/>
  <c r="D12" i="2" s="1"/>
  <c r="D103" i="2" l="1"/>
  <c r="D104" i="2" s="1"/>
  <c r="D105" i="2" s="1"/>
  <c r="D107" i="2" s="1"/>
  <c r="D66" i="2"/>
</calcChain>
</file>

<file path=xl/sharedStrings.xml><?xml version="1.0" encoding="utf-8"?>
<sst xmlns="http://schemas.openxmlformats.org/spreadsheetml/2006/main" count="103" uniqueCount="99">
  <si>
    <t>BUENAVISTA WATER DISTRICT</t>
  </si>
  <si>
    <t>Buenavista , Agusan del Norte</t>
  </si>
  <si>
    <t xml:space="preserve">PROJECTED CASH FLOW STATEMENT </t>
  </si>
  <si>
    <t>CASH RECEIPTS:</t>
  </si>
  <si>
    <t>Sales Revenue</t>
  </si>
  <si>
    <t>Water Sales</t>
  </si>
  <si>
    <t>Interest Income</t>
  </si>
  <si>
    <t xml:space="preserve">Other Business &amp; Services Income </t>
  </si>
  <si>
    <t>Total Receipts</t>
  </si>
  <si>
    <t>Salaries &amp; Wages-regular</t>
  </si>
  <si>
    <t xml:space="preserve"> 701 Salaries &amp; Wages-casual</t>
  </si>
  <si>
    <t>Personnel Economic Relief Allowance</t>
  </si>
  <si>
    <t>Representation Allowance</t>
  </si>
  <si>
    <t>Transportation Allowance</t>
  </si>
  <si>
    <t>Clothing &amp; Uniform Allowance</t>
  </si>
  <si>
    <t>Year-end Bonus</t>
  </si>
  <si>
    <t>Cash Gift</t>
  </si>
  <si>
    <t>Retirement and Life Insurance Premiums</t>
  </si>
  <si>
    <t>Pag-ibig Contribution</t>
  </si>
  <si>
    <t>Philhealth Contributions</t>
  </si>
  <si>
    <t>Employees Compensation Insurance Premiums</t>
  </si>
  <si>
    <t>Terminal Leave Benefits</t>
  </si>
  <si>
    <t>Overtime &amp; Night Pay</t>
  </si>
  <si>
    <t>Other Personnel Benefits</t>
  </si>
  <si>
    <t>Office Supplies Expenses</t>
  </si>
  <si>
    <t>Fuel, Oil &amp; Lubricants Expenses</t>
  </si>
  <si>
    <t>759 Maintenance Supplies Expenses</t>
  </si>
  <si>
    <t>Other Supplies Expense</t>
  </si>
  <si>
    <t>Travel Expenses</t>
  </si>
  <si>
    <t>Training &amp; Scholarship Expenses</t>
  </si>
  <si>
    <t>Electricity Expenses</t>
  </si>
  <si>
    <t>Postage &amp; Courier Services</t>
  </si>
  <si>
    <t>Telephone Expenses-Landline</t>
  </si>
  <si>
    <t>Telephone Expenses-Mobile</t>
  </si>
  <si>
    <t>Internet Subscription Expenses</t>
  </si>
  <si>
    <t>776 Cable Expense</t>
  </si>
  <si>
    <t>Awards, Rewards Expenses</t>
  </si>
  <si>
    <t>Survey Expenses</t>
  </si>
  <si>
    <t>Printing &amp; Publication Expenses</t>
  </si>
  <si>
    <t>Advertising, Promotional &amp; Marketing Expenses</t>
  </si>
  <si>
    <t>Taxes, Duties &amp; Licenses</t>
  </si>
  <si>
    <t>Insurance Expenses</t>
  </si>
  <si>
    <t>Representation Expenses</t>
  </si>
  <si>
    <t>Rent/Lease Expenses</t>
  </si>
  <si>
    <t>787 Survey Expenses</t>
  </si>
  <si>
    <t>Chemical and Filtering  Supplies Expense</t>
  </si>
  <si>
    <t>Membership Dues and Contributions to Organizations</t>
  </si>
  <si>
    <t>Repair and Maintenance - Infrastructure Assets</t>
  </si>
  <si>
    <t>Repair &amp; Maintenance - Office Equipment</t>
  </si>
  <si>
    <t>Repair &amp; Maintenance - Transportation Equipment</t>
  </si>
  <si>
    <t xml:space="preserve">Repair &amp; Maintenance -  Machinery &amp; Equipment </t>
  </si>
  <si>
    <t>Donations</t>
  </si>
  <si>
    <t>Legal Services</t>
  </si>
  <si>
    <t>Auditing Services</t>
  </si>
  <si>
    <t>Labor and Wages</t>
  </si>
  <si>
    <t>Security Services</t>
  </si>
  <si>
    <t>Directors and Committee Members' Fee</t>
  </si>
  <si>
    <t>Major Events and Convention Expenses</t>
  </si>
  <si>
    <t>Other Maintenance &amp; Operating Expenses</t>
  </si>
  <si>
    <t>Transportation and Delivery Expenses</t>
  </si>
  <si>
    <t>Bank Charge</t>
  </si>
  <si>
    <t>Interest Expenses</t>
  </si>
  <si>
    <t>Office Supplies Inventory</t>
  </si>
  <si>
    <t>Accountable Forms Inventory</t>
  </si>
  <si>
    <t>Non- Accountable Forms Inventory</t>
  </si>
  <si>
    <t>Chemicals &amp; Filtering Supplies Inventory</t>
  </si>
  <si>
    <t>Other Supplies &amp; Materials  Inventory - new service</t>
  </si>
  <si>
    <t>Other Supplies &amp; Materials  Inventory - maintenance</t>
  </si>
  <si>
    <t>Merchandise Inventory</t>
  </si>
  <si>
    <t>Guarranty Deposits</t>
  </si>
  <si>
    <t xml:space="preserve">Land </t>
  </si>
  <si>
    <t>Plant - UPIS</t>
  </si>
  <si>
    <t>Buildings</t>
  </si>
  <si>
    <t>Office Equipment</t>
  </si>
  <si>
    <t>Information &amp; Communication Technology Equipment</t>
  </si>
  <si>
    <t>Other Machineries &amp; Equipment</t>
  </si>
  <si>
    <t>Furnitures &amp; Fixtures</t>
  </si>
  <si>
    <t>Motor Vehicles</t>
  </si>
  <si>
    <t>235 Sports Equipment</t>
  </si>
  <si>
    <t>Restricted Fund</t>
  </si>
  <si>
    <t>Sinking  Fund</t>
  </si>
  <si>
    <t>243 CIP -Pipeline from Pump 3 to Pump 4</t>
  </si>
  <si>
    <t xml:space="preserve">Computer Software </t>
  </si>
  <si>
    <t>Due to BIR ( BIR Income Tax for CY 2020) CIP-Expansion</t>
  </si>
  <si>
    <t>Loans Payable</t>
  </si>
  <si>
    <t xml:space="preserve">DDRM Plan </t>
  </si>
  <si>
    <t>Total Disbursement</t>
  </si>
  <si>
    <t>Cash Accrual</t>
  </si>
  <si>
    <t>Cash Balance, Beg.</t>
  </si>
  <si>
    <t>Cash Balance, End</t>
  </si>
  <si>
    <t>EXPENSE BUDGET</t>
  </si>
  <si>
    <t>Budget Year 2011</t>
  </si>
  <si>
    <t>742 Vacation Leave Benefits</t>
  </si>
  <si>
    <t xml:space="preserve"> 846 Security Services</t>
  </si>
  <si>
    <t>For The Year 2023</t>
  </si>
  <si>
    <t>Medical, Dental and Laboratory Supplies Inventory</t>
  </si>
  <si>
    <t>Electrical Supplies and Materials Inventory</t>
  </si>
  <si>
    <t>Housekeeping/Cleaning Materials Inventory</t>
  </si>
  <si>
    <t>Other Supplies and Materials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</si>
</sst>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.00_);[Red]\(&quot;P&quot;#,##0.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5" tint="-0.499984740745262"/>
      <name val="Arial"/>
      <family val="2"/>
    </font>
    <font>
      <sz val="10"/>
      <color theme="3" tint="-0.249977111117893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43" fontId="2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43" fontId="1" fillId="0" borderId="0" xfId="1" applyFont="1" applyAlignment="1">
      <alignment horizontal="center" vertical="center" wrapText="1"/>
    </xf>
    <xf numFmtId="43" fontId="1" fillId="0" borderId="0" xfId="1" applyFont="1" applyBorder="1" applyAlignment="1">
      <alignment horizontal="center" vertical="center"/>
    </xf>
    <xf numFmtId="43" fontId="1" fillId="0" borderId="0" xfId="1" applyFont="1" applyBorder="1" applyAlignment="1">
      <alignment horizontal="left" vertical="center"/>
    </xf>
    <xf numFmtId="164" fontId="1" fillId="0" borderId="0" xfId="2" applyNumberFormat="1" applyFont="1" applyBorder="1" applyAlignment="1">
      <alignment vertical="center"/>
    </xf>
    <xf numFmtId="43" fontId="1" fillId="0" borderId="0" xfId="1" applyFont="1" applyFill="1" applyBorder="1" applyAlignment="1">
      <alignment horizontal="left" vertical="center"/>
    </xf>
    <xf numFmtId="43" fontId="1" fillId="0" borderId="0" xfId="1" applyFont="1" applyBorder="1" applyAlignment="1">
      <alignment vertical="center"/>
    </xf>
    <xf numFmtId="0" fontId="1" fillId="0" borderId="0" xfId="0" applyFont="1"/>
    <xf numFmtId="43" fontId="1" fillId="0" borderId="0" xfId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" fillId="0" borderId="0" xfId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1" fillId="0" borderId="0" xfId="1" applyFont="1" applyFill="1" applyAlignment="1">
      <alignment vertical="center"/>
    </xf>
    <xf numFmtId="44" fontId="1" fillId="0" borderId="0" xfId="2" applyFont="1" applyAlignment="1">
      <alignment vertical="center"/>
    </xf>
    <xf numFmtId="43" fontId="1" fillId="0" borderId="0" xfId="1" applyAlignment="1">
      <alignment vertical="center"/>
    </xf>
    <xf numFmtId="43" fontId="1" fillId="0" borderId="1" xfId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1" fillId="0" borderId="1" xfId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43" fontId="1" fillId="0" borderId="0" xfId="0" applyNumberFormat="1" applyFont="1"/>
    <xf numFmtId="43" fontId="1" fillId="0" borderId="0" xfId="1" applyFont="1" applyFill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1" fillId="0" borderId="3" xfId="0" applyNumberFormat="1" applyFont="1" applyBorder="1" applyAlignment="1">
      <alignment vertical="center"/>
    </xf>
    <xf numFmtId="43" fontId="1" fillId="0" borderId="0" xfId="1" applyFont="1" applyBorder="1"/>
    <xf numFmtId="43" fontId="1" fillId="0" borderId="0" xfId="1" applyFont="1" applyBorder="1" applyAlignment="1"/>
    <xf numFmtId="43" fontId="1" fillId="0" borderId="0" xfId="1" applyFont="1" applyFill="1" applyBorder="1"/>
    <xf numFmtId="44" fontId="1" fillId="0" borderId="0" xfId="2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</cellXfs>
  <cellStyles count="3">
    <cellStyle name="Comma" xfId="1" builtinId="3"/>
    <cellStyle name="Currency 2" xfId="2" xr:uid="{0E55ACBD-7A3D-4FD8-AFDA-1D2CCA33B1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ANETTE%20A\2023\BUDGET2023\BUDGET%20CY%202023.xls" TargetMode="External"/><Relationship Id="rId1" Type="http://schemas.openxmlformats.org/officeDocument/2006/relationships/externalLinkPath" Target="file:///D:\JANETTE%20A\2023\BUDGET2023\BUDGET%20C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"/>
      <sheetName val="receipts 2023"/>
      <sheetName val="receipts 2020 wout APC NWD"/>
      <sheetName val="ABC "/>
      <sheetName val="SHED"/>
      <sheetName val="BS-23"/>
      <sheetName val="IS-23"/>
      <sheetName val="701-749"/>
      <sheetName val="751-779 "/>
      <sheetName val="781-996 "/>
      <sheetName val="151-433 "/>
      <sheetName val=" Office Supplies Inventory"/>
      <sheetName val="Accountable Forms Invntry"/>
      <sheetName val="Medical Supplies Invtry"/>
      <sheetName val="Electrical Supplies Invtry"/>
      <sheetName val="Housekeeping Supplies Invtry"/>
      <sheetName val="Other Supplies Invtry"/>
      <sheetName val="Fittings 159"/>
      <sheetName val="Fittings  160"/>
      <sheetName val="Fittings  169"/>
      <sheetName val="tax prov"/>
      <sheetName val="ppe"/>
      <sheetName val="Printing"/>
      <sheetName val="expenses"/>
      <sheetName val="Fuel Exp"/>
      <sheetName val="repair &amp; maint-Eqpt"/>
      <sheetName val="RM-OME"/>
      <sheetName val="repair &amp; maint-MV"/>
      <sheetName val="anniversary"/>
      <sheetName val="BS22"/>
      <sheetName val="IS22"/>
      <sheetName val="CF itemized  "/>
      <sheetName val="DDRM"/>
    </sheetNames>
    <sheetDataSet>
      <sheetData sheetId="0"/>
      <sheetData sheetId="1">
        <row r="15">
          <cell r="AK15">
            <v>36161242.568640009</v>
          </cell>
        </row>
        <row r="22">
          <cell r="AK22">
            <v>1575000</v>
          </cell>
        </row>
        <row r="23">
          <cell r="AK23">
            <v>2413950</v>
          </cell>
        </row>
        <row r="24">
          <cell r="AK24">
            <v>24000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J3">
            <v>11627184</v>
          </cell>
        </row>
        <row r="58">
          <cell r="J58">
            <v>0</v>
          </cell>
        </row>
        <row r="66">
          <cell r="J66">
            <v>1332000</v>
          </cell>
        </row>
        <row r="73">
          <cell r="J73">
            <v>282000</v>
          </cell>
        </row>
        <row r="79">
          <cell r="J79">
            <v>282000</v>
          </cell>
        </row>
        <row r="84">
          <cell r="J84">
            <v>222000</v>
          </cell>
        </row>
        <row r="89">
          <cell r="J89">
            <v>1937864</v>
          </cell>
        </row>
        <row r="93">
          <cell r="J93">
            <v>185000</v>
          </cell>
        </row>
        <row r="99">
          <cell r="J99">
            <v>1395262.0799999998</v>
          </cell>
        </row>
        <row r="104">
          <cell r="J104">
            <v>58135.92</v>
          </cell>
        </row>
        <row r="109">
          <cell r="J109">
            <v>465087.36</v>
          </cell>
        </row>
        <row r="111">
          <cell r="J111">
            <v>55200</v>
          </cell>
        </row>
        <row r="115">
          <cell r="J115">
            <v>0</v>
          </cell>
        </row>
        <row r="157">
          <cell r="J157">
            <v>102000</v>
          </cell>
        </row>
        <row r="170">
          <cell r="J170">
            <v>1340805.8</v>
          </cell>
        </row>
        <row r="183">
          <cell r="J183">
            <v>0</v>
          </cell>
        </row>
        <row r="190">
          <cell r="J190">
            <v>1191050</v>
          </cell>
        </row>
        <row r="195">
          <cell r="J195">
            <v>0</v>
          </cell>
        </row>
        <row r="210">
          <cell r="J210">
            <v>1091200</v>
          </cell>
        </row>
        <row r="223">
          <cell r="J223">
            <v>428000</v>
          </cell>
        </row>
        <row r="228">
          <cell r="J228">
            <v>9480000</v>
          </cell>
        </row>
        <row r="234">
          <cell r="J234">
            <v>25000</v>
          </cell>
        </row>
        <row r="241">
          <cell r="J241">
            <v>24000</v>
          </cell>
        </row>
        <row r="251">
          <cell r="J251">
            <v>126000</v>
          </cell>
        </row>
        <row r="256">
          <cell r="J256">
            <v>147200</v>
          </cell>
        </row>
        <row r="266">
          <cell r="J266">
            <v>0</v>
          </cell>
        </row>
        <row r="270">
          <cell r="J270">
            <v>10000</v>
          </cell>
        </row>
        <row r="275">
          <cell r="J275">
            <v>0</v>
          </cell>
        </row>
        <row r="279">
          <cell r="J279">
            <v>16200</v>
          </cell>
        </row>
        <row r="287">
          <cell r="J287">
            <v>280000</v>
          </cell>
        </row>
        <row r="306">
          <cell r="J306">
            <v>901530.23137280019</v>
          </cell>
        </row>
        <row r="318">
          <cell r="J318">
            <v>317000</v>
          </cell>
        </row>
        <row r="324">
          <cell r="J324">
            <v>144000</v>
          </cell>
        </row>
        <row r="330">
          <cell r="J330">
            <v>2400</v>
          </cell>
        </row>
        <row r="332">
          <cell r="J332">
            <v>0</v>
          </cell>
        </row>
        <row r="339">
          <cell r="J339">
            <v>298000</v>
          </cell>
        </row>
        <row r="344">
          <cell r="J344">
            <v>30000</v>
          </cell>
        </row>
        <row r="348">
          <cell r="J348">
            <v>20000</v>
          </cell>
        </row>
        <row r="352">
          <cell r="J352">
            <v>48600</v>
          </cell>
        </row>
        <row r="356">
          <cell r="J356">
            <v>587945</v>
          </cell>
        </row>
        <row r="360">
          <cell r="J360">
            <v>281800</v>
          </cell>
        </row>
        <row r="364">
          <cell r="J364">
            <v>50000</v>
          </cell>
        </row>
        <row r="368">
          <cell r="J368">
            <v>100000</v>
          </cell>
        </row>
        <row r="372">
          <cell r="J372">
            <v>200000</v>
          </cell>
        </row>
        <row r="382">
          <cell r="J382">
            <v>1672800</v>
          </cell>
        </row>
        <row r="386">
          <cell r="J386">
            <v>480000</v>
          </cell>
        </row>
        <row r="392">
          <cell r="J392">
            <v>961500</v>
          </cell>
        </row>
        <row r="401">
          <cell r="J401">
            <v>1119000</v>
          </cell>
        </row>
        <row r="413">
          <cell r="J413">
            <v>591000</v>
          </cell>
        </row>
        <row r="415">
          <cell r="J415">
            <v>16000</v>
          </cell>
        </row>
        <row r="417">
          <cell r="J417">
            <v>10000</v>
          </cell>
        </row>
        <row r="425">
          <cell r="J425">
            <v>1810295.8599999999</v>
          </cell>
        </row>
        <row r="435">
          <cell r="J435">
            <v>545842.5</v>
          </cell>
        </row>
        <row r="439">
          <cell r="J439">
            <v>300000</v>
          </cell>
        </row>
        <row r="443">
          <cell r="J443">
            <v>250000</v>
          </cell>
        </row>
        <row r="447">
          <cell r="J447">
            <v>1495000</v>
          </cell>
        </row>
        <row r="451">
          <cell r="J451">
            <v>55100</v>
          </cell>
        </row>
        <row r="455">
          <cell r="J455">
            <v>77220</v>
          </cell>
        </row>
        <row r="459">
          <cell r="J459">
            <v>97320</v>
          </cell>
        </row>
        <row r="463">
          <cell r="J463">
            <v>226680</v>
          </cell>
        </row>
        <row r="467">
          <cell r="J467">
            <v>1115250</v>
          </cell>
        </row>
        <row r="471">
          <cell r="J471">
            <v>1472750</v>
          </cell>
        </row>
        <row r="475">
          <cell r="J475">
            <v>1603950</v>
          </cell>
        </row>
        <row r="477">
          <cell r="J477">
            <v>0</v>
          </cell>
        </row>
        <row r="481">
          <cell r="J481">
            <v>6000000</v>
          </cell>
        </row>
        <row r="486">
          <cell r="J486">
            <v>7000000</v>
          </cell>
        </row>
        <row r="491">
          <cell r="J491">
            <v>250000</v>
          </cell>
        </row>
        <row r="495">
          <cell r="J495">
            <v>0</v>
          </cell>
        </row>
        <row r="499">
          <cell r="J499">
            <v>230000</v>
          </cell>
        </row>
        <row r="503">
          <cell r="J503">
            <v>910000</v>
          </cell>
        </row>
        <row r="507">
          <cell r="J507">
            <v>0</v>
          </cell>
        </row>
        <row r="511">
          <cell r="J511">
            <v>580000</v>
          </cell>
        </row>
        <row r="515">
          <cell r="J515">
            <v>0</v>
          </cell>
        </row>
        <row r="520">
          <cell r="J520">
            <v>500000</v>
          </cell>
        </row>
        <row r="524">
          <cell r="J524">
            <v>1205225.7770592002</v>
          </cell>
        </row>
        <row r="529">
          <cell r="J529">
            <v>0</v>
          </cell>
        </row>
        <row r="536">
          <cell r="J536">
            <v>2459844.2000000002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1F09-E2C6-4E09-A657-DA57CE99D1DB}">
  <sheetPr>
    <tabColor rgb="FFFFFF00"/>
  </sheetPr>
  <dimension ref="A1:I777"/>
  <sheetViews>
    <sheetView tabSelected="1" topLeftCell="A100" zoomScale="125" workbookViewId="0">
      <selection activeCell="B114" sqref="B114"/>
    </sheetView>
  </sheetViews>
  <sheetFormatPr defaultRowHeight="12.75" x14ac:dyDescent="0.2"/>
  <cols>
    <col min="1" max="1" width="9.28515625" style="1" bestFit="1" customWidth="1"/>
    <col min="2" max="2" width="46.42578125" style="1" customWidth="1"/>
    <col min="3" max="3" width="15.85546875" style="5" customWidth="1"/>
    <col min="4" max="4" width="16.85546875" style="5" customWidth="1"/>
    <col min="5" max="5" width="14.5703125" style="3" bestFit="1" customWidth="1"/>
    <col min="6" max="6" width="13.5703125" style="1" bestFit="1" customWidth="1"/>
    <col min="7" max="7" width="13.5703125" style="1" customWidth="1"/>
    <col min="8" max="8" width="13.42578125" style="1" customWidth="1"/>
    <col min="9" max="9" width="14.7109375" style="1" customWidth="1"/>
    <col min="10" max="256" width="9.140625" style="1"/>
    <col min="257" max="257" width="9.28515625" style="1" bestFit="1" customWidth="1"/>
    <col min="258" max="258" width="46.42578125" style="1" customWidth="1"/>
    <col min="259" max="259" width="15.85546875" style="1" customWidth="1"/>
    <col min="260" max="260" width="16.85546875" style="1" customWidth="1"/>
    <col min="261" max="261" width="14.5703125" style="1" bestFit="1" customWidth="1"/>
    <col min="262" max="262" width="13.5703125" style="1" bestFit="1" customWidth="1"/>
    <col min="263" max="263" width="13.5703125" style="1" customWidth="1"/>
    <col min="264" max="264" width="13.42578125" style="1" customWidth="1"/>
    <col min="265" max="265" width="14.7109375" style="1" customWidth="1"/>
    <col min="266" max="512" width="9.140625" style="1"/>
    <col min="513" max="513" width="9.28515625" style="1" bestFit="1" customWidth="1"/>
    <col min="514" max="514" width="46.42578125" style="1" customWidth="1"/>
    <col min="515" max="515" width="15.85546875" style="1" customWidth="1"/>
    <col min="516" max="516" width="16.85546875" style="1" customWidth="1"/>
    <col min="517" max="517" width="14.5703125" style="1" bestFit="1" customWidth="1"/>
    <col min="518" max="518" width="13.5703125" style="1" bestFit="1" customWidth="1"/>
    <col min="519" max="519" width="13.5703125" style="1" customWidth="1"/>
    <col min="520" max="520" width="13.42578125" style="1" customWidth="1"/>
    <col min="521" max="521" width="14.7109375" style="1" customWidth="1"/>
    <col min="522" max="768" width="9.140625" style="1"/>
    <col min="769" max="769" width="9.28515625" style="1" bestFit="1" customWidth="1"/>
    <col min="770" max="770" width="46.42578125" style="1" customWidth="1"/>
    <col min="771" max="771" width="15.85546875" style="1" customWidth="1"/>
    <col min="772" max="772" width="16.85546875" style="1" customWidth="1"/>
    <col min="773" max="773" width="14.5703125" style="1" bestFit="1" customWidth="1"/>
    <col min="774" max="774" width="13.5703125" style="1" bestFit="1" customWidth="1"/>
    <col min="775" max="775" width="13.5703125" style="1" customWidth="1"/>
    <col min="776" max="776" width="13.42578125" style="1" customWidth="1"/>
    <col min="777" max="777" width="14.7109375" style="1" customWidth="1"/>
    <col min="778" max="1024" width="9.140625" style="1"/>
    <col min="1025" max="1025" width="9.28515625" style="1" bestFit="1" customWidth="1"/>
    <col min="1026" max="1026" width="46.42578125" style="1" customWidth="1"/>
    <col min="1027" max="1027" width="15.85546875" style="1" customWidth="1"/>
    <col min="1028" max="1028" width="16.85546875" style="1" customWidth="1"/>
    <col min="1029" max="1029" width="14.5703125" style="1" bestFit="1" customWidth="1"/>
    <col min="1030" max="1030" width="13.5703125" style="1" bestFit="1" customWidth="1"/>
    <col min="1031" max="1031" width="13.5703125" style="1" customWidth="1"/>
    <col min="1032" max="1032" width="13.42578125" style="1" customWidth="1"/>
    <col min="1033" max="1033" width="14.7109375" style="1" customWidth="1"/>
    <col min="1034" max="1280" width="9.140625" style="1"/>
    <col min="1281" max="1281" width="9.28515625" style="1" bestFit="1" customWidth="1"/>
    <col min="1282" max="1282" width="46.42578125" style="1" customWidth="1"/>
    <col min="1283" max="1283" width="15.85546875" style="1" customWidth="1"/>
    <col min="1284" max="1284" width="16.85546875" style="1" customWidth="1"/>
    <col min="1285" max="1285" width="14.5703125" style="1" bestFit="1" customWidth="1"/>
    <col min="1286" max="1286" width="13.5703125" style="1" bestFit="1" customWidth="1"/>
    <col min="1287" max="1287" width="13.5703125" style="1" customWidth="1"/>
    <col min="1288" max="1288" width="13.42578125" style="1" customWidth="1"/>
    <col min="1289" max="1289" width="14.7109375" style="1" customWidth="1"/>
    <col min="1290" max="1536" width="9.140625" style="1"/>
    <col min="1537" max="1537" width="9.28515625" style="1" bestFit="1" customWidth="1"/>
    <col min="1538" max="1538" width="46.42578125" style="1" customWidth="1"/>
    <col min="1539" max="1539" width="15.85546875" style="1" customWidth="1"/>
    <col min="1540" max="1540" width="16.85546875" style="1" customWidth="1"/>
    <col min="1541" max="1541" width="14.5703125" style="1" bestFit="1" customWidth="1"/>
    <col min="1542" max="1542" width="13.5703125" style="1" bestFit="1" customWidth="1"/>
    <col min="1543" max="1543" width="13.5703125" style="1" customWidth="1"/>
    <col min="1544" max="1544" width="13.42578125" style="1" customWidth="1"/>
    <col min="1545" max="1545" width="14.7109375" style="1" customWidth="1"/>
    <col min="1546" max="1792" width="9.140625" style="1"/>
    <col min="1793" max="1793" width="9.28515625" style="1" bestFit="1" customWidth="1"/>
    <col min="1794" max="1794" width="46.42578125" style="1" customWidth="1"/>
    <col min="1795" max="1795" width="15.85546875" style="1" customWidth="1"/>
    <col min="1796" max="1796" width="16.85546875" style="1" customWidth="1"/>
    <col min="1797" max="1797" width="14.5703125" style="1" bestFit="1" customWidth="1"/>
    <col min="1798" max="1798" width="13.5703125" style="1" bestFit="1" customWidth="1"/>
    <col min="1799" max="1799" width="13.5703125" style="1" customWidth="1"/>
    <col min="1800" max="1800" width="13.42578125" style="1" customWidth="1"/>
    <col min="1801" max="1801" width="14.7109375" style="1" customWidth="1"/>
    <col min="1802" max="2048" width="9.140625" style="1"/>
    <col min="2049" max="2049" width="9.28515625" style="1" bestFit="1" customWidth="1"/>
    <col min="2050" max="2050" width="46.42578125" style="1" customWidth="1"/>
    <col min="2051" max="2051" width="15.85546875" style="1" customWidth="1"/>
    <col min="2052" max="2052" width="16.85546875" style="1" customWidth="1"/>
    <col min="2053" max="2053" width="14.5703125" style="1" bestFit="1" customWidth="1"/>
    <col min="2054" max="2054" width="13.5703125" style="1" bestFit="1" customWidth="1"/>
    <col min="2055" max="2055" width="13.5703125" style="1" customWidth="1"/>
    <col min="2056" max="2056" width="13.42578125" style="1" customWidth="1"/>
    <col min="2057" max="2057" width="14.7109375" style="1" customWidth="1"/>
    <col min="2058" max="2304" width="9.140625" style="1"/>
    <col min="2305" max="2305" width="9.28515625" style="1" bestFit="1" customWidth="1"/>
    <col min="2306" max="2306" width="46.42578125" style="1" customWidth="1"/>
    <col min="2307" max="2307" width="15.85546875" style="1" customWidth="1"/>
    <col min="2308" max="2308" width="16.85546875" style="1" customWidth="1"/>
    <col min="2309" max="2309" width="14.5703125" style="1" bestFit="1" customWidth="1"/>
    <col min="2310" max="2310" width="13.5703125" style="1" bestFit="1" customWidth="1"/>
    <col min="2311" max="2311" width="13.5703125" style="1" customWidth="1"/>
    <col min="2312" max="2312" width="13.42578125" style="1" customWidth="1"/>
    <col min="2313" max="2313" width="14.7109375" style="1" customWidth="1"/>
    <col min="2314" max="2560" width="9.140625" style="1"/>
    <col min="2561" max="2561" width="9.28515625" style="1" bestFit="1" customWidth="1"/>
    <col min="2562" max="2562" width="46.42578125" style="1" customWidth="1"/>
    <col min="2563" max="2563" width="15.85546875" style="1" customWidth="1"/>
    <col min="2564" max="2564" width="16.85546875" style="1" customWidth="1"/>
    <col min="2565" max="2565" width="14.5703125" style="1" bestFit="1" customWidth="1"/>
    <col min="2566" max="2566" width="13.5703125" style="1" bestFit="1" customWidth="1"/>
    <col min="2567" max="2567" width="13.5703125" style="1" customWidth="1"/>
    <col min="2568" max="2568" width="13.42578125" style="1" customWidth="1"/>
    <col min="2569" max="2569" width="14.7109375" style="1" customWidth="1"/>
    <col min="2570" max="2816" width="9.140625" style="1"/>
    <col min="2817" max="2817" width="9.28515625" style="1" bestFit="1" customWidth="1"/>
    <col min="2818" max="2818" width="46.42578125" style="1" customWidth="1"/>
    <col min="2819" max="2819" width="15.85546875" style="1" customWidth="1"/>
    <col min="2820" max="2820" width="16.85546875" style="1" customWidth="1"/>
    <col min="2821" max="2821" width="14.5703125" style="1" bestFit="1" customWidth="1"/>
    <col min="2822" max="2822" width="13.5703125" style="1" bestFit="1" customWidth="1"/>
    <col min="2823" max="2823" width="13.5703125" style="1" customWidth="1"/>
    <col min="2824" max="2824" width="13.42578125" style="1" customWidth="1"/>
    <col min="2825" max="2825" width="14.7109375" style="1" customWidth="1"/>
    <col min="2826" max="3072" width="9.140625" style="1"/>
    <col min="3073" max="3073" width="9.28515625" style="1" bestFit="1" customWidth="1"/>
    <col min="3074" max="3074" width="46.42578125" style="1" customWidth="1"/>
    <col min="3075" max="3075" width="15.85546875" style="1" customWidth="1"/>
    <col min="3076" max="3076" width="16.85546875" style="1" customWidth="1"/>
    <col min="3077" max="3077" width="14.5703125" style="1" bestFit="1" customWidth="1"/>
    <col min="3078" max="3078" width="13.5703125" style="1" bestFit="1" customWidth="1"/>
    <col min="3079" max="3079" width="13.5703125" style="1" customWidth="1"/>
    <col min="3080" max="3080" width="13.42578125" style="1" customWidth="1"/>
    <col min="3081" max="3081" width="14.7109375" style="1" customWidth="1"/>
    <col min="3082" max="3328" width="9.140625" style="1"/>
    <col min="3329" max="3329" width="9.28515625" style="1" bestFit="1" customWidth="1"/>
    <col min="3330" max="3330" width="46.42578125" style="1" customWidth="1"/>
    <col min="3331" max="3331" width="15.85546875" style="1" customWidth="1"/>
    <col min="3332" max="3332" width="16.85546875" style="1" customWidth="1"/>
    <col min="3333" max="3333" width="14.5703125" style="1" bestFit="1" customWidth="1"/>
    <col min="3334" max="3334" width="13.5703125" style="1" bestFit="1" customWidth="1"/>
    <col min="3335" max="3335" width="13.5703125" style="1" customWidth="1"/>
    <col min="3336" max="3336" width="13.42578125" style="1" customWidth="1"/>
    <col min="3337" max="3337" width="14.7109375" style="1" customWidth="1"/>
    <col min="3338" max="3584" width="9.140625" style="1"/>
    <col min="3585" max="3585" width="9.28515625" style="1" bestFit="1" customWidth="1"/>
    <col min="3586" max="3586" width="46.42578125" style="1" customWidth="1"/>
    <col min="3587" max="3587" width="15.85546875" style="1" customWidth="1"/>
    <col min="3588" max="3588" width="16.85546875" style="1" customWidth="1"/>
    <col min="3589" max="3589" width="14.5703125" style="1" bestFit="1" customWidth="1"/>
    <col min="3590" max="3590" width="13.5703125" style="1" bestFit="1" customWidth="1"/>
    <col min="3591" max="3591" width="13.5703125" style="1" customWidth="1"/>
    <col min="3592" max="3592" width="13.42578125" style="1" customWidth="1"/>
    <col min="3593" max="3593" width="14.7109375" style="1" customWidth="1"/>
    <col min="3594" max="3840" width="9.140625" style="1"/>
    <col min="3841" max="3841" width="9.28515625" style="1" bestFit="1" customWidth="1"/>
    <col min="3842" max="3842" width="46.42578125" style="1" customWidth="1"/>
    <col min="3843" max="3843" width="15.85546875" style="1" customWidth="1"/>
    <col min="3844" max="3844" width="16.85546875" style="1" customWidth="1"/>
    <col min="3845" max="3845" width="14.5703125" style="1" bestFit="1" customWidth="1"/>
    <col min="3846" max="3846" width="13.5703125" style="1" bestFit="1" customWidth="1"/>
    <col min="3847" max="3847" width="13.5703125" style="1" customWidth="1"/>
    <col min="3848" max="3848" width="13.42578125" style="1" customWidth="1"/>
    <col min="3849" max="3849" width="14.7109375" style="1" customWidth="1"/>
    <col min="3850" max="4096" width="9.140625" style="1"/>
    <col min="4097" max="4097" width="9.28515625" style="1" bestFit="1" customWidth="1"/>
    <col min="4098" max="4098" width="46.42578125" style="1" customWidth="1"/>
    <col min="4099" max="4099" width="15.85546875" style="1" customWidth="1"/>
    <col min="4100" max="4100" width="16.85546875" style="1" customWidth="1"/>
    <col min="4101" max="4101" width="14.5703125" style="1" bestFit="1" customWidth="1"/>
    <col min="4102" max="4102" width="13.5703125" style="1" bestFit="1" customWidth="1"/>
    <col min="4103" max="4103" width="13.5703125" style="1" customWidth="1"/>
    <col min="4104" max="4104" width="13.42578125" style="1" customWidth="1"/>
    <col min="4105" max="4105" width="14.7109375" style="1" customWidth="1"/>
    <col min="4106" max="4352" width="9.140625" style="1"/>
    <col min="4353" max="4353" width="9.28515625" style="1" bestFit="1" customWidth="1"/>
    <col min="4354" max="4354" width="46.42578125" style="1" customWidth="1"/>
    <col min="4355" max="4355" width="15.85546875" style="1" customWidth="1"/>
    <col min="4356" max="4356" width="16.85546875" style="1" customWidth="1"/>
    <col min="4357" max="4357" width="14.5703125" style="1" bestFit="1" customWidth="1"/>
    <col min="4358" max="4358" width="13.5703125" style="1" bestFit="1" customWidth="1"/>
    <col min="4359" max="4359" width="13.5703125" style="1" customWidth="1"/>
    <col min="4360" max="4360" width="13.42578125" style="1" customWidth="1"/>
    <col min="4361" max="4361" width="14.7109375" style="1" customWidth="1"/>
    <col min="4362" max="4608" width="9.140625" style="1"/>
    <col min="4609" max="4609" width="9.28515625" style="1" bestFit="1" customWidth="1"/>
    <col min="4610" max="4610" width="46.42578125" style="1" customWidth="1"/>
    <col min="4611" max="4611" width="15.85546875" style="1" customWidth="1"/>
    <col min="4612" max="4612" width="16.85546875" style="1" customWidth="1"/>
    <col min="4613" max="4613" width="14.5703125" style="1" bestFit="1" customWidth="1"/>
    <col min="4614" max="4614" width="13.5703125" style="1" bestFit="1" customWidth="1"/>
    <col min="4615" max="4615" width="13.5703125" style="1" customWidth="1"/>
    <col min="4616" max="4616" width="13.42578125" style="1" customWidth="1"/>
    <col min="4617" max="4617" width="14.7109375" style="1" customWidth="1"/>
    <col min="4618" max="4864" width="9.140625" style="1"/>
    <col min="4865" max="4865" width="9.28515625" style="1" bestFit="1" customWidth="1"/>
    <col min="4866" max="4866" width="46.42578125" style="1" customWidth="1"/>
    <col min="4867" max="4867" width="15.85546875" style="1" customWidth="1"/>
    <col min="4868" max="4868" width="16.85546875" style="1" customWidth="1"/>
    <col min="4869" max="4869" width="14.5703125" style="1" bestFit="1" customWidth="1"/>
    <col min="4870" max="4870" width="13.5703125" style="1" bestFit="1" customWidth="1"/>
    <col min="4871" max="4871" width="13.5703125" style="1" customWidth="1"/>
    <col min="4872" max="4872" width="13.42578125" style="1" customWidth="1"/>
    <col min="4873" max="4873" width="14.7109375" style="1" customWidth="1"/>
    <col min="4874" max="5120" width="9.140625" style="1"/>
    <col min="5121" max="5121" width="9.28515625" style="1" bestFit="1" customWidth="1"/>
    <col min="5122" max="5122" width="46.42578125" style="1" customWidth="1"/>
    <col min="5123" max="5123" width="15.85546875" style="1" customWidth="1"/>
    <col min="5124" max="5124" width="16.85546875" style="1" customWidth="1"/>
    <col min="5125" max="5125" width="14.5703125" style="1" bestFit="1" customWidth="1"/>
    <col min="5126" max="5126" width="13.5703125" style="1" bestFit="1" customWidth="1"/>
    <col min="5127" max="5127" width="13.5703125" style="1" customWidth="1"/>
    <col min="5128" max="5128" width="13.42578125" style="1" customWidth="1"/>
    <col min="5129" max="5129" width="14.7109375" style="1" customWidth="1"/>
    <col min="5130" max="5376" width="9.140625" style="1"/>
    <col min="5377" max="5377" width="9.28515625" style="1" bestFit="1" customWidth="1"/>
    <col min="5378" max="5378" width="46.42578125" style="1" customWidth="1"/>
    <col min="5379" max="5379" width="15.85546875" style="1" customWidth="1"/>
    <col min="5380" max="5380" width="16.85546875" style="1" customWidth="1"/>
    <col min="5381" max="5381" width="14.5703125" style="1" bestFit="1" customWidth="1"/>
    <col min="5382" max="5382" width="13.5703125" style="1" bestFit="1" customWidth="1"/>
    <col min="5383" max="5383" width="13.5703125" style="1" customWidth="1"/>
    <col min="5384" max="5384" width="13.42578125" style="1" customWidth="1"/>
    <col min="5385" max="5385" width="14.7109375" style="1" customWidth="1"/>
    <col min="5386" max="5632" width="9.140625" style="1"/>
    <col min="5633" max="5633" width="9.28515625" style="1" bestFit="1" customWidth="1"/>
    <col min="5634" max="5634" width="46.42578125" style="1" customWidth="1"/>
    <col min="5635" max="5635" width="15.85546875" style="1" customWidth="1"/>
    <col min="5636" max="5636" width="16.85546875" style="1" customWidth="1"/>
    <col min="5637" max="5637" width="14.5703125" style="1" bestFit="1" customWidth="1"/>
    <col min="5638" max="5638" width="13.5703125" style="1" bestFit="1" customWidth="1"/>
    <col min="5639" max="5639" width="13.5703125" style="1" customWidth="1"/>
    <col min="5640" max="5640" width="13.42578125" style="1" customWidth="1"/>
    <col min="5641" max="5641" width="14.7109375" style="1" customWidth="1"/>
    <col min="5642" max="5888" width="9.140625" style="1"/>
    <col min="5889" max="5889" width="9.28515625" style="1" bestFit="1" customWidth="1"/>
    <col min="5890" max="5890" width="46.42578125" style="1" customWidth="1"/>
    <col min="5891" max="5891" width="15.85546875" style="1" customWidth="1"/>
    <col min="5892" max="5892" width="16.85546875" style="1" customWidth="1"/>
    <col min="5893" max="5893" width="14.5703125" style="1" bestFit="1" customWidth="1"/>
    <col min="5894" max="5894" width="13.5703125" style="1" bestFit="1" customWidth="1"/>
    <col min="5895" max="5895" width="13.5703125" style="1" customWidth="1"/>
    <col min="5896" max="5896" width="13.42578125" style="1" customWidth="1"/>
    <col min="5897" max="5897" width="14.7109375" style="1" customWidth="1"/>
    <col min="5898" max="6144" width="9.140625" style="1"/>
    <col min="6145" max="6145" width="9.28515625" style="1" bestFit="1" customWidth="1"/>
    <col min="6146" max="6146" width="46.42578125" style="1" customWidth="1"/>
    <col min="6147" max="6147" width="15.85546875" style="1" customWidth="1"/>
    <col min="6148" max="6148" width="16.85546875" style="1" customWidth="1"/>
    <col min="6149" max="6149" width="14.5703125" style="1" bestFit="1" customWidth="1"/>
    <col min="6150" max="6150" width="13.5703125" style="1" bestFit="1" customWidth="1"/>
    <col min="6151" max="6151" width="13.5703125" style="1" customWidth="1"/>
    <col min="6152" max="6152" width="13.42578125" style="1" customWidth="1"/>
    <col min="6153" max="6153" width="14.7109375" style="1" customWidth="1"/>
    <col min="6154" max="6400" width="9.140625" style="1"/>
    <col min="6401" max="6401" width="9.28515625" style="1" bestFit="1" customWidth="1"/>
    <col min="6402" max="6402" width="46.42578125" style="1" customWidth="1"/>
    <col min="6403" max="6403" width="15.85546875" style="1" customWidth="1"/>
    <col min="6404" max="6404" width="16.85546875" style="1" customWidth="1"/>
    <col min="6405" max="6405" width="14.5703125" style="1" bestFit="1" customWidth="1"/>
    <col min="6406" max="6406" width="13.5703125" style="1" bestFit="1" customWidth="1"/>
    <col min="6407" max="6407" width="13.5703125" style="1" customWidth="1"/>
    <col min="6408" max="6408" width="13.42578125" style="1" customWidth="1"/>
    <col min="6409" max="6409" width="14.7109375" style="1" customWidth="1"/>
    <col min="6410" max="6656" width="9.140625" style="1"/>
    <col min="6657" max="6657" width="9.28515625" style="1" bestFit="1" customWidth="1"/>
    <col min="6658" max="6658" width="46.42578125" style="1" customWidth="1"/>
    <col min="6659" max="6659" width="15.85546875" style="1" customWidth="1"/>
    <col min="6660" max="6660" width="16.85546875" style="1" customWidth="1"/>
    <col min="6661" max="6661" width="14.5703125" style="1" bestFit="1" customWidth="1"/>
    <col min="6662" max="6662" width="13.5703125" style="1" bestFit="1" customWidth="1"/>
    <col min="6663" max="6663" width="13.5703125" style="1" customWidth="1"/>
    <col min="6664" max="6664" width="13.42578125" style="1" customWidth="1"/>
    <col min="6665" max="6665" width="14.7109375" style="1" customWidth="1"/>
    <col min="6666" max="6912" width="9.140625" style="1"/>
    <col min="6913" max="6913" width="9.28515625" style="1" bestFit="1" customWidth="1"/>
    <col min="6914" max="6914" width="46.42578125" style="1" customWidth="1"/>
    <col min="6915" max="6915" width="15.85546875" style="1" customWidth="1"/>
    <col min="6916" max="6916" width="16.85546875" style="1" customWidth="1"/>
    <col min="6917" max="6917" width="14.5703125" style="1" bestFit="1" customWidth="1"/>
    <col min="6918" max="6918" width="13.5703125" style="1" bestFit="1" customWidth="1"/>
    <col min="6919" max="6919" width="13.5703125" style="1" customWidth="1"/>
    <col min="6920" max="6920" width="13.42578125" style="1" customWidth="1"/>
    <col min="6921" max="6921" width="14.7109375" style="1" customWidth="1"/>
    <col min="6922" max="7168" width="9.140625" style="1"/>
    <col min="7169" max="7169" width="9.28515625" style="1" bestFit="1" customWidth="1"/>
    <col min="7170" max="7170" width="46.42578125" style="1" customWidth="1"/>
    <col min="7171" max="7171" width="15.85546875" style="1" customWidth="1"/>
    <col min="7172" max="7172" width="16.85546875" style="1" customWidth="1"/>
    <col min="7173" max="7173" width="14.5703125" style="1" bestFit="1" customWidth="1"/>
    <col min="7174" max="7174" width="13.5703125" style="1" bestFit="1" customWidth="1"/>
    <col min="7175" max="7175" width="13.5703125" style="1" customWidth="1"/>
    <col min="7176" max="7176" width="13.42578125" style="1" customWidth="1"/>
    <col min="7177" max="7177" width="14.7109375" style="1" customWidth="1"/>
    <col min="7178" max="7424" width="9.140625" style="1"/>
    <col min="7425" max="7425" width="9.28515625" style="1" bestFit="1" customWidth="1"/>
    <col min="7426" max="7426" width="46.42578125" style="1" customWidth="1"/>
    <col min="7427" max="7427" width="15.85546875" style="1" customWidth="1"/>
    <col min="7428" max="7428" width="16.85546875" style="1" customWidth="1"/>
    <col min="7429" max="7429" width="14.5703125" style="1" bestFit="1" customWidth="1"/>
    <col min="7430" max="7430" width="13.5703125" style="1" bestFit="1" customWidth="1"/>
    <col min="7431" max="7431" width="13.5703125" style="1" customWidth="1"/>
    <col min="7432" max="7432" width="13.42578125" style="1" customWidth="1"/>
    <col min="7433" max="7433" width="14.7109375" style="1" customWidth="1"/>
    <col min="7434" max="7680" width="9.140625" style="1"/>
    <col min="7681" max="7681" width="9.28515625" style="1" bestFit="1" customWidth="1"/>
    <col min="7682" max="7682" width="46.42578125" style="1" customWidth="1"/>
    <col min="7683" max="7683" width="15.85546875" style="1" customWidth="1"/>
    <col min="7684" max="7684" width="16.85546875" style="1" customWidth="1"/>
    <col min="7685" max="7685" width="14.5703125" style="1" bestFit="1" customWidth="1"/>
    <col min="7686" max="7686" width="13.5703125" style="1" bestFit="1" customWidth="1"/>
    <col min="7687" max="7687" width="13.5703125" style="1" customWidth="1"/>
    <col min="7688" max="7688" width="13.42578125" style="1" customWidth="1"/>
    <col min="7689" max="7689" width="14.7109375" style="1" customWidth="1"/>
    <col min="7690" max="7936" width="9.140625" style="1"/>
    <col min="7937" max="7937" width="9.28515625" style="1" bestFit="1" customWidth="1"/>
    <col min="7938" max="7938" width="46.42578125" style="1" customWidth="1"/>
    <col min="7939" max="7939" width="15.85546875" style="1" customWidth="1"/>
    <col min="7940" max="7940" width="16.85546875" style="1" customWidth="1"/>
    <col min="7941" max="7941" width="14.5703125" style="1" bestFit="1" customWidth="1"/>
    <col min="7942" max="7942" width="13.5703125" style="1" bestFit="1" customWidth="1"/>
    <col min="7943" max="7943" width="13.5703125" style="1" customWidth="1"/>
    <col min="7944" max="7944" width="13.42578125" style="1" customWidth="1"/>
    <col min="7945" max="7945" width="14.7109375" style="1" customWidth="1"/>
    <col min="7946" max="8192" width="9.140625" style="1"/>
    <col min="8193" max="8193" width="9.28515625" style="1" bestFit="1" customWidth="1"/>
    <col min="8194" max="8194" width="46.42578125" style="1" customWidth="1"/>
    <col min="8195" max="8195" width="15.85546875" style="1" customWidth="1"/>
    <col min="8196" max="8196" width="16.85546875" style="1" customWidth="1"/>
    <col min="8197" max="8197" width="14.5703125" style="1" bestFit="1" customWidth="1"/>
    <col min="8198" max="8198" width="13.5703125" style="1" bestFit="1" customWidth="1"/>
    <col min="8199" max="8199" width="13.5703125" style="1" customWidth="1"/>
    <col min="8200" max="8200" width="13.42578125" style="1" customWidth="1"/>
    <col min="8201" max="8201" width="14.7109375" style="1" customWidth="1"/>
    <col min="8202" max="8448" width="9.140625" style="1"/>
    <col min="8449" max="8449" width="9.28515625" style="1" bestFit="1" customWidth="1"/>
    <col min="8450" max="8450" width="46.42578125" style="1" customWidth="1"/>
    <col min="8451" max="8451" width="15.85546875" style="1" customWidth="1"/>
    <col min="8452" max="8452" width="16.85546875" style="1" customWidth="1"/>
    <col min="8453" max="8453" width="14.5703125" style="1" bestFit="1" customWidth="1"/>
    <col min="8454" max="8454" width="13.5703125" style="1" bestFit="1" customWidth="1"/>
    <col min="8455" max="8455" width="13.5703125" style="1" customWidth="1"/>
    <col min="8456" max="8456" width="13.42578125" style="1" customWidth="1"/>
    <col min="8457" max="8457" width="14.7109375" style="1" customWidth="1"/>
    <col min="8458" max="8704" width="9.140625" style="1"/>
    <col min="8705" max="8705" width="9.28515625" style="1" bestFit="1" customWidth="1"/>
    <col min="8706" max="8706" width="46.42578125" style="1" customWidth="1"/>
    <col min="8707" max="8707" width="15.85546875" style="1" customWidth="1"/>
    <col min="8708" max="8708" width="16.85546875" style="1" customWidth="1"/>
    <col min="8709" max="8709" width="14.5703125" style="1" bestFit="1" customWidth="1"/>
    <col min="8710" max="8710" width="13.5703125" style="1" bestFit="1" customWidth="1"/>
    <col min="8711" max="8711" width="13.5703125" style="1" customWidth="1"/>
    <col min="8712" max="8712" width="13.42578125" style="1" customWidth="1"/>
    <col min="8713" max="8713" width="14.7109375" style="1" customWidth="1"/>
    <col min="8714" max="8960" width="9.140625" style="1"/>
    <col min="8961" max="8961" width="9.28515625" style="1" bestFit="1" customWidth="1"/>
    <col min="8962" max="8962" width="46.42578125" style="1" customWidth="1"/>
    <col min="8963" max="8963" width="15.85546875" style="1" customWidth="1"/>
    <col min="8964" max="8964" width="16.85546875" style="1" customWidth="1"/>
    <col min="8965" max="8965" width="14.5703125" style="1" bestFit="1" customWidth="1"/>
    <col min="8966" max="8966" width="13.5703125" style="1" bestFit="1" customWidth="1"/>
    <col min="8967" max="8967" width="13.5703125" style="1" customWidth="1"/>
    <col min="8968" max="8968" width="13.42578125" style="1" customWidth="1"/>
    <col min="8969" max="8969" width="14.7109375" style="1" customWidth="1"/>
    <col min="8970" max="9216" width="9.140625" style="1"/>
    <col min="9217" max="9217" width="9.28515625" style="1" bestFit="1" customWidth="1"/>
    <col min="9218" max="9218" width="46.42578125" style="1" customWidth="1"/>
    <col min="9219" max="9219" width="15.85546875" style="1" customWidth="1"/>
    <col min="9220" max="9220" width="16.85546875" style="1" customWidth="1"/>
    <col min="9221" max="9221" width="14.5703125" style="1" bestFit="1" customWidth="1"/>
    <col min="9222" max="9222" width="13.5703125" style="1" bestFit="1" customWidth="1"/>
    <col min="9223" max="9223" width="13.5703125" style="1" customWidth="1"/>
    <col min="9224" max="9224" width="13.42578125" style="1" customWidth="1"/>
    <col min="9225" max="9225" width="14.7109375" style="1" customWidth="1"/>
    <col min="9226" max="9472" width="9.140625" style="1"/>
    <col min="9473" max="9473" width="9.28515625" style="1" bestFit="1" customWidth="1"/>
    <col min="9474" max="9474" width="46.42578125" style="1" customWidth="1"/>
    <col min="9475" max="9475" width="15.85546875" style="1" customWidth="1"/>
    <col min="9476" max="9476" width="16.85546875" style="1" customWidth="1"/>
    <col min="9477" max="9477" width="14.5703125" style="1" bestFit="1" customWidth="1"/>
    <col min="9478" max="9478" width="13.5703125" style="1" bestFit="1" customWidth="1"/>
    <col min="9479" max="9479" width="13.5703125" style="1" customWidth="1"/>
    <col min="9480" max="9480" width="13.42578125" style="1" customWidth="1"/>
    <col min="9481" max="9481" width="14.7109375" style="1" customWidth="1"/>
    <col min="9482" max="9728" width="9.140625" style="1"/>
    <col min="9729" max="9729" width="9.28515625" style="1" bestFit="1" customWidth="1"/>
    <col min="9730" max="9730" width="46.42578125" style="1" customWidth="1"/>
    <col min="9731" max="9731" width="15.85546875" style="1" customWidth="1"/>
    <col min="9732" max="9732" width="16.85546875" style="1" customWidth="1"/>
    <col min="9733" max="9733" width="14.5703125" style="1" bestFit="1" customWidth="1"/>
    <col min="9734" max="9734" width="13.5703125" style="1" bestFit="1" customWidth="1"/>
    <col min="9735" max="9735" width="13.5703125" style="1" customWidth="1"/>
    <col min="9736" max="9736" width="13.42578125" style="1" customWidth="1"/>
    <col min="9737" max="9737" width="14.7109375" style="1" customWidth="1"/>
    <col min="9738" max="9984" width="9.140625" style="1"/>
    <col min="9985" max="9985" width="9.28515625" style="1" bestFit="1" customWidth="1"/>
    <col min="9986" max="9986" width="46.42578125" style="1" customWidth="1"/>
    <col min="9987" max="9987" width="15.85546875" style="1" customWidth="1"/>
    <col min="9988" max="9988" width="16.85546875" style="1" customWidth="1"/>
    <col min="9989" max="9989" width="14.5703125" style="1" bestFit="1" customWidth="1"/>
    <col min="9990" max="9990" width="13.5703125" style="1" bestFit="1" customWidth="1"/>
    <col min="9991" max="9991" width="13.5703125" style="1" customWidth="1"/>
    <col min="9992" max="9992" width="13.42578125" style="1" customWidth="1"/>
    <col min="9993" max="9993" width="14.7109375" style="1" customWidth="1"/>
    <col min="9994" max="10240" width="9.140625" style="1"/>
    <col min="10241" max="10241" width="9.28515625" style="1" bestFit="1" customWidth="1"/>
    <col min="10242" max="10242" width="46.42578125" style="1" customWidth="1"/>
    <col min="10243" max="10243" width="15.85546875" style="1" customWidth="1"/>
    <col min="10244" max="10244" width="16.85546875" style="1" customWidth="1"/>
    <col min="10245" max="10245" width="14.5703125" style="1" bestFit="1" customWidth="1"/>
    <col min="10246" max="10246" width="13.5703125" style="1" bestFit="1" customWidth="1"/>
    <col min="10247" max="10247" width="13.5703125" style="1" customWidth="1"/>
    <col min="10248" max="10248" width="13.42578125" style="1" customWidth="1"/>
    <col min="10249" max="10249" width="14.7109375" style="1" customWidth="1"/>
    <col min="10250" max="10496" width="9.140625" style="1"/>
    <col min="10497" max="10497" width="9.28515625" style="1" bestFit="1" customWidth="1"/>
    <col min="10498" max="10498" width="46.42578125" style="1" customWidth="1"/>
    <col min="10499" max="10499" width="15.85546875" style="1" customWidth="1"/>
    <col min="10500" max="10500" width="16.85546875" style="1" customWidth="1"/>
    <col min="10501" max="10501" width="14.5703125" style="1" bestFit="1" customWidth="1"/>
    <col min="10502" max="10502" width="13.5703125" style="1" bestFit="1" customWidth="1"/>
    <col min="10503" max="10503" width="13.5703125" style="1" customWidth="1"/>
    <col min="10504" max="10504" width="13.42578125" style="1" customWidth="1"/>
    <col min="10505" max="10505" width="14.7109375" style="1" customWidth="1"/>
    <col min="10506" max="10752" width="9.140625" style="1"/>
    <col min="10753" max="10753" width="9.28515625" style="1" bestFit="1" customWidth="1"/>
    <col min="10754" max="10754" width="46.42578125" style="1" customWidth="1"/>
    <col min="10755" max="10755" width="15.85546875" style="1" customWidth="1"/>
    <col min="10756" max="10756" width="16.85546875" style="1" customWidth="1"/>
    <col min="10757" max="10757" width="14.5703125" style="1" bestFit="1" customWidth="1"/>
    <col min="10758" max="10758" width="13.5703125" style="1" bestFit="1" customWidth="1"/>
    <col min="10759" max="10759" width="13.5703125" style="1" customWidth="1"/>
    <col min="10760" max="10760" width="13.42578125" style="1" customWidth="1"/>
    <col min="10761" max="10761" width="14.7109375" style="1" customWidth="1"/>
    <col min="10762" max="11008" width="9.140625" style="1"/>
    <col min="11009" max="11009" width="9.28515625" style="1" bestFit="1" customWidth="1"/>
    <col min="11010" max="11010" width="46.42578125" style="1" customWidth="1"/>
    <col min="11011" max="11011" width="15.85546875" style="1" customWidth="1"/>
    <col min="11012" max="11012" width="16.85546875" style="1" customWidth="1"/>
    <col min="11013" max="11013" width="14.5703125" style="1" bestFit="1" customWidth="1"/>
    <col min="11014" max="11014" width="13.5703125" style="1" bestFit="1" customWidth="1"/>
    <col min="11015" max="11015" width="13.5703125" style="1" customWidth="1"/>
    <col min="11016" max="11016" width="13.42578125" style="1" customWidth="1"/>
    <col min="11017" max="11017" width="14.7109375" style="1" customWidth="1"/>
    <col min="11018" max="11264" width="9.140625" style="1"/>
    <col min="11265" max="11265" width="9.28515625" style="1" bestFit="1" customWidth="1"/>
    <col min="11266" max="11266" width="46.42578125" style="1" customWidth="1"/>
    <col min="11267" max="11267" width="15.85546875" style="1" customWidth="1"/>
    <col min="11268" max="11268" width="16.85546875" style="1" customWidth="1"/>
    <col min="11269" max="11269" width="14.5703125" style="1" bestFit="1" customWidth="1"/>
    <col min="11270" max="11270" width="13.5703125" style="1" bestFit="1" customWidth="1"/>
    <col min="11271" max="11271" width="13.5703125" style="1" customWidth="1"/>
    <col min="11272" max="11272" width="13.42578125" style="1" customWidth="1"/>
    <col min="11273" max="11273" width="14.7109375" style="1" customWidth="1"/>
    <col min="11274" max="11520" width="9.140625" style="1"/>
    <col min="11521" max="11521" width="9.28515625" style="1" bestFit="1" customWidth="1"/>
    <col min="11522" max="11522" width="46.42578125" style="1" customWidth="1"/>
    <col min="11523" max="11523" width="15.85546875" style="1" customWidth="1"/>
    <col min="11524" max="11524" width="16.85546875" style="1" customWidth="1"/>
    <col min="11525" max="11525" width="14.5703125" style="1" bestFit="1" customWidth="1"/>
    <col min="11526" max="11526" width="13.5703125" style="1" bestFit="1" customWidth="1"/>
    <col min="11527" max="11527" width="13.5703125" style="1" customWidth="1"/>
    <col min="11528" max="11528" width="13.42578125" style="1" customWidth="1"/>
    <col min="11529" max="11529" width="14.7109375" style="1" customWidth="1"/>
    <col min="11530" max="11776" width="9.140625" style="1"/>
    <col min="11777" max="11777" width="9.28515625" style="1" bestFit="1" customWidth="1"/>
    <col min="11778" max="11778" width="46.42578125" style="1" customWidth="1"/>
    <col min="11779" max="11779" width="15.85546875" style="1" customWidth="1"/>
    <col min="11780" max="11780" width="16.85546875" style="1" customWidth="1"/>
    <col min="11781" max="11781" width="14.5703125" style="1" bestFit="1" customWidth="1"/>
    <col min="11782" max="11782" width="13.5703125" style="1" bestFit="1" customWidth="1"/>
    <col min="11783" max="11783" width="13.5703125" style="1" customWidth="1"/>
    <col min="11784" max="11784" width="13.42578125" style="1" customWidth="1"/>
    <col min="11785" max="11785" width="14.7109375" style="1" customWidth="1"/>
    <col min="11786" max="12032" width="9.140625" style="1"/>
    <col min="12033" max="12033" width="9.28515625" style="1" bestFit="1" customWidth="1"/>
    <col min="12034" max="12034" width="46.42578125" style="1" customWidth="1"/>
    <col min="12035" max="12035" width="15.85546875" style="1" customWidth="1"/>
    <col min="12036" max="12036" width="16.85546875" style="1" customWidth="1"/>
    <col min="12037" max="12037" width="14.5703125" style="1" bestFit="1" customWidth="1"/>
    <col min="12038" max="12038" width="13.5703125" style="1" bestFit="1" customWidth="1"/>
    <col min="12039" max="12039" width="13.5703125" style="1" customWidth="1"/>
    <col min="12040" max="12040" width="13.42578125" style="1" customWidth="1"/>
    <col min="12041" max="12041" width="14.7109375" style="1" customWidth="1"/>
    <col min="12042" max="12288" width="9.140625" style="1"/>
    <col min="12289" max="12289" width="9.28515625" style="1" bestFit="1" customWidth="1"/>
    <col min="12290" max="12290" width="46.42578125" style="1" customWidth="1"/>
    <col min="12291" max="12291" width="15.85546875" style="1" customWidth="1"/>
    <col min="12292" max="12292" width="16.85546875" style="1" customWidth="1"/>
    <col min="12293" max="12293" width="14.5703125" style="1" bestFit="1" customWidth="1"/>
    <col min="12294" max="12294" width="13.5703125" style="1" bestFit="1" customWidth="1"/>
    <col min="12295" max="12295" width="13.5703125" style="1" customWidth="1"/>
    <col min="12296" max="12296" width="13.42578125" style="1" customWidth="1"/>
    <col min="12297" max="12297" width="14.7109375" style="1" customWidth="1"/>
    <col min="12298" max="12544" width="9.140625" style="1"/>
    <col min="12545" max="12545" width="9.28515625" style="1" bestFit="1" customWidth="1"/>
    <col min="12546" max="12546" width="46.42578125" style="1" customWidth="1"/>
    <col min="12547" max="12547" width="15.85546875" style="1" customWidth="1"/>
    <col min="12548" max="12548" width="16.85546875" style="1" customWidth="1"/>
    <col min="12549" max="12549" width="14.5703125" style="1" bestFit="1" customWidth="1"/>
    <col min="12550" max="12550" width="13.5703125" style="1" bestFit="1" customWidth="1"/>
    <col min="12551" max="12551" width="13.5703125" style="1" customWidth="1"/>
    <col min="12552" max="12552" width="13.42578125" style="1" customWidth="1"/>
    <col min="12553" max="12553" width="14.7109375" style="1" customWidth="1"/>
    <col min="12554" max="12800" width="9.140625" style="1"/>
    <col min="12801" max="12801" width="9.28515625" style="1" bestFit="1" customWidth="1"/>
    <col min="12802" max="12802" width="46.42578125" style="1" customWidth="1"/>
    <col min="12803" max="12803" width="15.85546875" style="1" customWidth="1"/>
    <col min="12804" max="12804" width="16.85546875" style="1" customWidth="1"/>
    <col min="12805" max="12805" width="14.5703125" style="1" bestFit="1" customWidth="1"/>
    <col min="12806" max="12806" width="13.5703125" style="1" bestFit="1" customWidth="1"/>
    <col min="12807" max="12807" width="13.5703125" style="1" customWidth="1"/>
    <col min="12808" max="12808" width="13.42578125" style="1" customWidth="1"/>
    <col min="12809" max="12809" width="14.7109375" style="1" customWidth="1"/>
    <col min="12810" max="13056" width="9.140625" style="1"/>
    <col min="13057" max="13057" width="9.28515625" style="1" bestFit="1" customWidth="1"/>
    <col min="13058" max="13058" width="46.42578125" style="1" customWidth="1"/>
    <col min="13059" max="13059" width="15.85546875" style="1" customWidth="1"/>
    <col min="13060" max="13060" width="16.85546875" style="1" customWidth="1"/>
    <col min="13061" max="13061" width="14.5703125" style="1" bestFit="1" customWidth="1"/>
    <col min="13062" max="13062" width="13.5703125" style="1" bestFit="1" customWidth="1"/>
    <col min="13063" max="13063" width="13.5703125" style="1" customWidth="1"/>
    <col min="13064" max="13064" width="13.42578125" style="1" customWidth="1"/>
    <col min="13065" max="13065" width="14.7109375" style="1" customWidth="1"/>
    <col min="13066" max="13312" width="9.140625" style="1"/>
    <col min="13313" max="13313" width="9.28515625" style="1" bestFit="1" customWidth="1"/>
    <col min="13314" max="13314" width="46.42578125" style="1" customWidth="1"/>
    <col min="13315" max="13315" width="15.85546875" style="1" customWidth="1"/>
    <col min="13316" max="13316" width="16.85546875" style="1" customWidth="1"/>
    <col min="13317" max="13317" width="14.5703125" style="1" bestFit="1" customWidth="1"/>
    <col min="13318" max="13318" width="13.5703125" style="1" bestFit="1" customWidth="1"/>
    <col min="13319" max="13319" width="13.5703125" style="1" customWidth="1"/>
    <col min="13320" max="13320" width="13.42578125" style="1" customWidth="1"/>
    <col min="13321" max="13321" width="14.7109375" style="1" customWidth="1"/>
    <col min="13322" max="13568" width="9.140625" style="1"/>
    <col min="13569" max="13569" width="9.28515625" style="1" bestFit="1" customWidth="1"/>
    <col min="13570" max="13570" width="46.42578125" style="1" customWidth="1"/>
    <col min="13571" max="13571" width="15.85546875" style="1" customWidth="1"/>
    <col min="13572" max="13572" width="16.85546875" style="1" customWidth="1"/>
    <col min="13573" max="13573" width="14.5703125" style="1" bestFit="1" customWidth="1"/>
    <col min="13574" max="13574" width="13.5703125" style="1" bestFit="1" customWidth="1"/>
    <col min="13575" max="13575" width="13.5703125" style="1" customWidth="1"/>
    <col min="13576" max="13576" width="13.42578125" style="1" customWidth="1"/>
    <col min="13577" max="13577" width="14.7109375" style="1" customWidth="1"/>
    <col min="13578" max="13824" width="9.140625" style="1"/>
    <col min="13825" max="13825" width="9.28515625" style="1" bestFit="1" customWidth="1"/>
    <col min="13826" max="13826" width="46.42578125" style="1" customWidth="1"/>
    <col min="13827" max="13827" width="15.85546875" style="1" customWidth="1"/>
    <col min="13828" max="13828" width="16.85546875" style="1" customWidth="1"/>
    <col min="13829" max="13829" width="14.5703125" style="1" bestFit="1" customWidth="1"/>
    <col min="13830" max="13830" width="13.5703125" style="1" bestFit="1" customWidth="1"/>
    <col min="13831" max="13831" width="13.5703125" style="1" customWidth="1"/>
    <col min="13832" max="13832" width="13.42578125" style="1" customWidth="1"/>
    <col min="13833" max="13833" width="14.7109375" style="1" customWidth="1"/>
    <col min="13834" max="14080" width="9.140625" style="1"/>
    <col min="14081" max="14081" width="9.28515625" style="1" bestFit="1" customWidth="1"/>
    <col min="14082" max="14082" width="46.42578125" style="1" customWidth="1"/>
    <col min="14083" max="14083" width="15.85546875" style="1" customWidth="1"/>
    <col min="14084" max="14084" width="16.85546875" style="1" customWidth="1"/>
    <col min="14085" max="14085" width="14.5703125" style="1" bestFit="1" customWidth="1"/>
    <col min="14086" max="14086" width="13.5703125" style="1" bestFit="1" customWidth="1"/>
    <col min="14087" max="14087" width="13.5703125" style="1" customWidth="1"/>
    <col min="14088" max="14088" width="13.42578125" style="1" customWidth="1"/>
    <col min="14089" max="14089" width="14.7109375" style="1" customWidth="1"/>
    <col min="14090" max="14336" width="9.140625" style="1"/>
    <col min="14337" max="14337" width="9.28515625" style="1" bestFit="1" customWidth="1"/>
    <col min="14338" max="14338" width="46.42578125" style="1" customWidth="1"/>
    <col min="14339" max="14339" width="15.85546875" style="1" customWidth="1"/>
    <col min="14340" max="14340" width="16.85546875" style="1" customWidth="1"/>
    <col min="14341" max="14341" width="14.5703125" style="1" bestFit="1" customWidth="1"/>
    <col min="14342" max="14342" width="13.5703125" style="1" bestFit="1" customWidth="1"/>
    <col min="14343" max="14343" width="13.5703125" style="1" customWidth="1"/>
    <col min="14344" max="14344" width="13.42578125" style="1" customWidth="1"/>
    <col min="14345" max="14345" width="14.7109375" style="1" customWidth="1"/>
    <col min="14346" max="14592" width="9.140625" style="1"/>
    <col min="14593" max="14593" width="9.28515625" style="1" bestFit="1" customWidth="1"/>
    <col min="14594" max="14594" width="46.42578125" style="1" customWidth="1"/>
    <col min="14595" max="14595" width="15.85546875" style="1" customWidth="1"/>
    <col min="14596" max="14596" width="16.85546875" style="1" customWidth="1"/>
    <col min="14597" max="14597" width="14.5703125" style="1" bestFit="1" customWidth="1"/>
    <col min="14598" max="14598" width="13.5703125" style="1" bestFit="1" customWidth="1"/>
    <col min="14599" max="14599" width="13.5703125" style="1" customWidth="1"/>
    <col min="14600" max="14600" width="13.42578125" style="1" customWidth="1"/>
    <col min="14601" max="14601" width="14.7109375" style="1" customWidth="1"/>
    <col min="14602" max="14848" width="9.140625" style="1"/>
    <col min="14849" max="14849" width="9.28515625" style="1" bestFit="1" customWidth="1"/>
    <col min="14850" max="14850" width="46.42578125" style="1" customWidth="1"/>
    <col min="14851" max="14851" width="15.85546875" style="1" customWidth="1"/>
    <col min="14852" max="14852" width="16.85546875" style="1" customWidth="1"/>
    <col min="14853" max="14853" width="14.5703125" style="1" bestFit="1" customWidth="1"/>
    <col min="14854" max="14854" width="13.5703125" style="1" bestFit="1" customWidth="1"/>
    <col min="14855" max="14855" width="13.5703125" style="1" customWidth="1"/>
    <col min="14856" max="14856" width="13.42578125" style="1" customWidth="1"/>
    <col min="14857" max="14857" width="14.7109375" style="1" customWidth="1"/>
    <col min="14858" max="15104" width="9.140625" style="1"/>
    <col min="15105" max="15105" width="9.28515625" style="1" bestFit="1" customWidth="1"/>
    <col min="15106" max="15106" width="46.42578125" style="1" customWidth="1"/>
    <col min="15107" max="15107" width="15.85546875" style="1" customWidth="1"/>
    <col min="15108" max="15108" width="16.85546875" style="1" customWidth="1"/>
    <col min="15109" max="15109" width="14.5703125" style="1" bestFit="1" customWidth="1"/>
    <col min="15110" max="15110" width="13.5703125" style="1" bestFit="1" customWidth="1"/>
    <col min="15111" max="15111" width="13.5703125" style="1" customWidth="1"/>
    <col min="15112" max="15112" width="13.42578125" style="1" customWidth="1"/>
    <col min="15113" max="15113" width="14.7109375" style="1" customWidth="1"/>
    <col min="15114" max="15360" width="9.140625" style="1"/>
    <col min="15361" max="15361" width="9.28515625" style="1" bestFit="1" customWidth="1"/>
    <col min="15362" max="15362" width="46.42578125" style="1" customWidth="1"/>
    <col min="15363" max="15363" width="15.85546875" style="1" customWidth="1"/>
    <col min="15364" max="15364" width="16.85546875" style="1" customWidth="1"/>
    <col min="15365" max="15365" width="14.5703125" style="1" bestFit="1" customWidth="1"/>
    <col min="15366" max="15366" width="13.5703125" style="1" bestFit="1" customWidth="1"/>
    <col min="15367" max="15367" width="13.5703125" style="1" customWidth="1"/>
    <col min="15368" max="15368" width="13.42578125" style="1" customWidth="1"/>
    <col min="15369" max="15369" width="14.7109375" style="1" customWidth="1"/>
    <col min="15370" max="15616" width="9.140625" style="1"/>
    <col min="15617" max="15617" width="9.28515625" style="1" bestFit="1" customWidth="1"/>
    <col min="15618" max="15618" width="46.42578125" style="1" customWidth="1"/>
    <col min="15619" max="15619" width="15.85546875" style="1" customWidth="1"/>
    <col min="15620" max="15620" width="16.85546875" style="1" customWidth="1"/>
    <col min="15621" max="15621" width="14.5703125" style="1" bestFit="1" customWidth="1"/>
    <col min="15622" max="15622" width="13.5703125" style="1" bestFit="1" customWidth="1"/>
    <col min="15623" max="15623" width="13.5703125" style="1" customWidth="1"/>
    <col min="15624" max="15624" width="13.42578125" style="1" customWidth="1"/>
    <col min="15625" max="15625" width="14.7109375" style="1" customWidth="1"/>
    <col min="15626" max="15872" width="9.140625" style="1"/>
    <col min="15873" max="15873" width="9.28515625" style="1" bestFit="1" customWidth="1"/>
    <col min="15874" max="15874" width="46.42578125" style="1" customWidth="1"/>
    <col min="15875" max="15875" width="15.85546875" style="1" customWidth="1"/>
    <col min="15876" max="15876" width="16.85546875" style="1" customWidth="1"/>
    <col min="15877" max="15877" width="14.5703125" style="1" bestFit="1" customWidth="1"/>
    <col min="15878" max="15878" width="13.5703125" style="1" bestFit="1" customWidth="1"/>
    <col min="15879" max="15879" width="13.5703125" style="1" customWidth="1"/>
    <col min="15880" max="15880" width="13.42578125" style="1" customWidth="1"/>
    <col min="15881" max="15881" width="14.7109375" style="1" customWidth="1"/>
    <col min="15882" max="16128" width="9.140625" style="1"/>
    <col min="16129" max="16129" width="9.28515625" style="1" bestFit="1" customWidth="1"/>
    <col min="16130" max="16130" width="46.42578125" style="1" customWidth="1"/>
    <col min="16131" max="16131" width="15.85546875" style="1" customWidth="1"/>
    <col min="16132" max="16132" width="16.85546875" style="1" customWidth="1"/>
    <col min="16133" max="16133" width="14.5703125" style="1" bestFit="1" customWidth="1"/>
    <col min="16134" max="16134" width="13.5703125" style="1" bestFit="1" customWidth="1"/>
    <col min="16135" max="16135" width="13.5703125" style="1" customWidth="1"/>
    <col min="16136" max="16136" width="13.42578125" style="1" customWidth="1"/>
    <col min="16137" max="16137" width="14.7109375" style="1" customWidth="1"/>
    <col min="16138" max="16384" width="9.140625" style="1"/>
  </cols>
  <sheetData>
    <row r="1" spans="1:8" ht="10.5" customHeight="1" x14ac:dyDescent="0.2">
      <c r="B1" s="35" t="s">
        <v>0</v>
      </c>
      <c r="C1" s="35"/>
      <c r="D1" s="35"/>
    </row>
    <row r="2" spans="1:8" ht="10.5" customHeight="1" x14ac:dyDescent="0.2">
      <c r="B2" s="36" t="s">
        <v>1</v>
      </c>
      <c r="C2" s="36"/>
      <c r="D2" s="36"/>
    </row>
    <row r="3" spans="1:8" ht="5.25" customHeight="1" x14ac:dyDescent="0.2">
      <c r="B3" s="4"/>
      <c r="C3" s="4"/>
    </row>
    <row r="4" spans="1:8" ht="10.5" customHeight="1" x14ac:dyDescent="0.2">
      <c r="B4" s="35" t="s">
        <v>2</v>
      </c>
      <c r="C4" s="35"/>
      <c r="D4" s="35"/>
    </row>
    <row r="5" spans="1:8" ht="10.5" customHeight="1" x14ac:dyDescent="0.2">
      <c r="B5" s="36" t="s">
        <v>94</v>
      </c>
      <c r="C5" s="36"/>
      <c r="D5" s="36"/>
    </row>
    <row r="6" spans="1:8" ht="6.75" customHeight="1" x14ac:dyDescent="0.2"/>
    <row r="7" spans="1:8" ht="10.5" customHeight="1" x14ac:dyDescent="0.2">
      <c r="B7" s="6" t="s">
        <v>3</v>
      </c>
    </row>
    <row r="8" spans="1:8" ht="10.5" customHeight="1" x14ac:dyDescent="0.2">
      <c r="A8" s="1">
        <v>40202160</v>
      </c>
      <c r="B8" s="1" t="s">
        <v>4</v>
      </c>
      <c r="C8" s="7">
        <f>'[1]receipts 2023'!AK23</f>
        <v>2413950</v>
      </c>
    </row>
    <row r="9" spans="1:8" ht="10.5" customHeight="1" x14ac:dyDescent="0.2">
      <c r="A9" s="1">
        <v>40202090</v>
      </c>
      <c r="B9" s="8" t="s">
        <v>5</v>
      </c>
      <c r="C9" s="9">
        <f>'[1]receipts 2023'!AK15</f>
        <v>36161242.568640009</v>
      </c>
    </row>
    <row r="10" spans="1:8" ht="10.5" customHeight="1" x14ac:dyDescent="0.2">
      <c r="A10" s="1">
        <v>40202210</v>
      </c>
      <c r="B10" s="10" t="s">
        <v>6</v>
      </c>
      <c r="C10" s="11">
        <f>'[1]receipts 2023'!AK24</f>
        <v>24000</v>
      </c>
      <c r="E10" s="5"/>
    </row>
    <row r="11" spans="1:8" ht="10.5" customHeight="1" x14ac:dyDescent="0.2">
      <c r="A11" s="1">
        <v>40201990</v>
      </c>
      <c r="B11" s="1" t="s">
        <v>7</v>
      </c>
      <c r="C11" s="11">
        <f>'[1]receipts 2023'!AK22</f>
        <v>1575000</v>
      </c>
      <c r="E11" s="12"/>
    </row>
    <row r="12" spans="1:8" ht="10.5" customHeight="1" x14ac:dyDescent="0.2">
      <c r="B12" s="6" t="s">
        <v>8</v>
      </c>
      <c r="D12" s="7">
        <f>C8+C9+C10+C11</f>
        <v>40174192.568640009</v>
      </c>
      <c r="E12" s="12"/>
    </row>
    <row r="13" spans="1:8" ht="10.5" customHeight="1" x14ac:dyDescent="0.2">
      <c r="B13" s="6"/>
      <c r="E13" s="12"/>
    </row>
    <row r="14" spans="1:8" ht="10.5" customHeight="1" x14ac:dyDescent="0.2">
      <c r="A14" s="1">
        <v>50101010</v>
      </c>
      <c r="B14" s="1" t="s">
        <v>9</v>
      </c>
      <c r="C14" s="7">
        <f>'[1]CF itemized  '!J3</f>
        <v>11627184</v>
      </c>
      <c r="D14" s="1"/>
      <c r="E14" s="12"/>
      <c r="F14" s="3"/>
      <c r="G14" s="3"/>
      <c r="H14" s="3"/>
    </row>
    <row r="15" spans="1:8" ht="10.5" hidden="1" customHeight="1" x14ac:dyDescent="0.2">
      <c r="B15" s="1" t="s">
        <v>10</v>
      </c>
      <c r="C15" s="7">
        <f>'[1]CF itemized  '!J58</f>
        <v>0</v>
      </c>
      <c r="D15" s="1"/>
      <c r="E15" s="12"/>
      <c r="F15" s="3"/>
      <c r="G15" s="3"/>
      <c r="H15" s="3"/>
    </row>
    <row r="16" spans="1:8" ht="10.5" customHeight="1" x14ac:dyDescent="0.2">
      <c r="A16" s="1">
        <v>50102010</v>
      </c>
      <c r="B16" s="6" t="s">
        <v>11</v>
      </c>
      <c r="C16" s="13">
        <f>'[1]CF itemized  '!J66</f>
        <v>1332000</v>
      </c>
      <c r="D16" s="14"/>
      <c r="F16" s="12"/>
      <c r="G16" s="3"/>
      <c r="H16" s="3"/>
    </row>
    <row r="17" spans="1:8" ht="10.5" customHeight="1" x14ac:dyDescent="0.2">
      <c r="A17" s="1">
        <v>50102020</v>
      </c>
      <c r="B17" s="6" t="s">
        <v>12</v>
      </c>
      <c r="C17" s="13">
        <f>'[1]CF itemized  '!J73</f>
        <v>282000</v>
      </c>
      <c r="D17" s="1"/>
      <c r="F17" s="3"/>
      <c r="G17" s="3"/>
      <c r="H17" s="3"/>
    </row>
    <row r="18" spans="1:8" ht="10.5" customHeight="1" x14ac:dyDescent="0.2">
      <c r="A18" s="1">
        <v>50102030</v>
      </c>
      <c r="B18" s="6" t="s">
        <v>13</v>
      </c>
      <c r="C18" s="13">
        <f>'[1]CF itemized  '!J79</f>
        <v>282000</v>
      </c>
      <c r="D18" s="1"/>
      <c r="F18" s="3"/>
      <c r="G18" s="3"/>
      <c r="H18" s="3"/>
    </row>
    <row r="19" spans="1:8" ht="10.5" customHeight="1" x14ac:dyDescent="0.2">
      <c r="A19" s="1">
        <v>50102040</v>
      </c>
      <c r="B19" s="6" t="s">
        <v>14</v>
      </c>
      <c r="C19" s="13">
        <f>'[1]CF itemized  '!J84</f>
        <v>222000</v>
      </c>
      <c r="D19" s="1"/>
      <c r="F19" s="3"/>
      <c r="G19" s="3"/>
      <c r="H19" s="3"/>
    </row>
    <row r="20" spans="1:8" ht="10.5" customHeight="1" x14ac:dyDescent="0.2">
      <c r="A20" s="1">
        <v>50102140</v>
      </c>
      <c r="B20" s="6" t="s">
        <v>15</v>
      </c>
      <c r="C20" s="13">
        <f>'[1]CF itemized  '!J89</f>
        <v>1937864</v>
      </c>
      <c r="D20" s="1"/>
      <c r="E20" s="12"/>
      <c r="F20" s="3"/>
      <c r="G20" s="3"/>
      <c r="H20" s="3"/>
    </row>
    <row r="21" spans="1:8" ht="10.5" customHeight="1" x14ac:dyDescent="0.2">
      <c r="A21" s="1">
        <v>50102150</v>
      </c>
      <c r="B21" s="6" t="s">
        <v>16</v>
      </c>
      <c r="C21" s="13">
        <f>'[1]CF itemized  '!J93</f>
        <v>185000</v>
      </c>
      <c r="D21" s="1"/>
      <c r="E21" s="12"/>
      <c r="F21" s="3"/>
      <c r="G21" s="3"/>
      <c r="H21" s="3"/>
    </row>
    <row r="22" spans="1:8" ht="10.5" customHeight="1" x14ac:dyDescent="0.2">
      <c r="A22" s="1">
        <v>50103010</v>
      </c>
      <c r="B22" s="6" t="s">
        <v>17</v>
      </c>
      <c r="C22" s="13">
        <f>'[1]CF itemized  '!J99</f>
        <v>1395262.0799999998</v>
      </c>
      <c r="D22" s="1"/>
      <c r="F22" s="3"/>
      <c r="G22" s="3"/>
      <c r="H22" s="3"/>
    </row>
    <row r="23" spans="1:8" ht="10.5" customHeight="1" x14ac:dyDescent="0.2">
      <c r="A23" s="1">
        <v>50103020</v>
      </c>
      <c r="B23" s="6" t="s">
        <v>18</v>
      </c>
      <c r="C23" s="13">
        <f>'[1]CF itemized  '!J104</f>
        <v>58135.92</v>
      </c>
      <c r="D23" s="1"/>
      <c r="F23" s="3"/>
      <c r="G23" s="3"/>
      <c r="H23" s="3"/>
    </row>
    <row r="24" spans="1:8" ht="10.5" customHeight="1" x14ac:dyDescent="0.2">
      <c r="A24" s="1">
        <v>50103030</v>
      </c>
      <c r="B24" s="6" t="s">
        <v>19</v>
      </c>
      <c r="C24" s="13">
        <f>'[1]CF itemized  '!J109</f>
        <v>465087.36</v>
      </c>
      <c r="D24" s="1"/>
      <c r="F24" s="3"/>
      <c r="G24" s="3"/>
      <c r="H24" s="3"/>
    </row>
    <row r="25" spans="1:8" ht="9" customHeight="1" x14ac:dyDescent="0.2">
      <c r="A25" s="1">
        <v>50103040</v>
      </c>
      <c r="B25" s="6" t="s">
        <v>20</v>
      </c>
      <c r="C25" s="13">
        <f>'[1]CF itemized  '!J111</f>
        <v>55200</v>
      </c>
      <c r="D25" s="1"/>
      <c r="F25" s="3"/>
      <c r="G25" s="3"/>
      <c r="H25" s="3"/>
    </row>
    <row r="26" spans="1:8" ht="12.75" customHeight="1" x14ac:dyDescent="0.2">
      <c r="A26" s="1">
        <v>50104030</v>
      </c>
      <c r="B26" s="6" t="s">
        <v>21</v>
      </c>
      <c r="C26" s="13">
        <f>'[1]CF itemized  '!J115</f>
        <v>0</v>
      </c>
      <c r="D26" s="1"/>
      <c r="F26" s="3"/>
      <c r="G26" s="3"/>
      <c r="H26" s="3"/>
    </row>
    <row r="27" spans="1:8" ht="11.25" customHeight="1" x14ac:dyDescent="0.2">
      <c r="A27" s="1">
        <v>50102130</v>
      </c>
      <c r="B27" s="6" t="s">
        <v>22</v>
      </c>
      <c r="C27" s="13">
        <f>'[1]CF itemized  '!J157</f>
        <v>102000</v>
      </c>
      <c r="D27" s="1"/>
      <c r="F27" s="3"/>
      <c r="G27" s="3"/>
      <c r="H27" s="3"/>
    </row>
    <row r="28" spans="1:8" ht="10.5" customHeight="1" x14ac:dyDescent="0.2">
      <c r="A28" s="1">
        <v>50104990</v>
      </c>
      <c r="B28" s="6" t="s">
        <v>23</v>
      </c>
      <c r="C28" s="13">
        <f>'[1]CF itemized  '!J170</f>
        <v>1340805.8</v>
      </c>
      <c r="D28" s="1"/>
      <c r="F28" s="3"/>
      <c r="G28" s="3"/>
      <c r="H28" s="3"/>
    </row>
    <row r="29" spans="1:8" ht="10.5" customHeight="1" x14ac:dyDescent="0.2">
      <c r="A29" s="1">
        <v>50203010</v>
      </c>
      <c r="B29" s="6" t="s">
        <v>24</v>
      </c>
      <c r="C29" s="13">
        <f>'[1]CF itemized  '!J183</f>
        <v>0</v>
      </c>
      <c r="D29" s="1"/>
      <c r="F29" s="3"/>
      <c r="G29" s="3"/>
      <c r="H29" s="3"/>
    </row>
    <row r="30" spans="1:8" ht="10.5" customHeight="1" x14ac:dyDescent="0.2">
      <c r="A30" s="1">
        <v>50203090</v>
      </c>
      <c r="B30" s="8" t="s">
        <v>25</v>
      </c>
      <c r="C30" s="15">
        <f>'[1]CF itemized  '!J190</f>
        <v>1191050</v>
      </c>
      <c r="D30" s="1"/>
      <c r="F30" s="3"/>
      <c r="G30" s="3"/>
      <c r="H30" s="3"/>
    </row>
    <row r="31" spans="1:8" ht="10.5" hidden="1" customHeight="1" x14ac:dyDescent="0.2">
      <c r="B31" s="8" t="s">
        <v>26</v>
      </c>
      <c r="C31" s="15">
        <f>'[1]CF itemized  '!J192</f>
        <v>0</v>
      </c>
      <c r="D31" s="1"/>
      <c r="F31" s="3"/>
      <c r="G31" s="3"/>
      <c r="H31" s="3"/>
    </row>
    <row r="32" spans="1:8" ht="10.5" customHeight="1" x14ac:dyDescent="0.2">
      <c r="A32" s="1">
        <v>50205990</v>
      </c>
      <c r="B32" s="6" t="s">
        <v>27</v>
      </c>
      <c r="C32" s="13">
        <f>'[1]CF itemized  '!J195</f>
        <v>0</v>
      </c>
      <c r="D32" s="1"/>
      <c r="F32" s="3"/>
      <c r="G32" s="3"/>
      <c r="H32" s="3"/>
    </row>
    <row r="33" spans="1:8" ht="10.5" customHeight="1" x14ac:dyDescent="0.2">
      <c r="A33" s="1">
        <v>50201010</v>
      </c>
      <c r="B33" s="6" t="s">
        <v>28</v>
      </c>
      <c r="C33" s="13">
        <f>'[1]CF itemized  '!J210</f>
        <v>1091200</v>
      </c>
      <c r="D33" s="1"/>
      <c r="F33" s="3"/>
      <c r="G33" s="3"/>
      <c r="H33" s="3"/>
    </row>
    <row r="34" spans="1:8" ht="10.5" customHeight="1" x14ac:dyDescent="0.2">
      <c r="A34" s="1">
        <v>50202010</v>
      </c>
      <c r="B34" s="6" t="s">
        <v>29</v>
      </c>
      <c r="C34" s="15">
        <f>'[1]CF itemized  '!J223</f>
        <v>428000</v>
      </c>
      <c r="D34" s="1"/>
      <c r="F34" s="3"/>
      <c r="G34" s="3"/>
      <c r="H34" s="3"/>
    </row>
    <row r="35" spans="1:8" ht="10.5" customHeight="1" x14ac:dyDescent="0.2">
      <c r="A35" s="1">
        <v>50204020</v>
      </c>
      <c r="B35" s="6" t="s">
        <v>30</v>
      </c>
      <c r="C35" s="13">
        <f>'[1]CF itemized  '!J228</f>
        <v>9480000</v>
      </c>
      <c r="D35" s="1"/>
      <c r="F35" s="3"/>
      <c r="G35" s="3"/>
      <c r="H35" s="3"/>
    </row>
    <row r="36" spans="1:8" ht="10.5" customHeight="1" x14ac:dyDescent="0.2">
      <c r="A36" s="1">
        <v>50205010</v>
      </c>
      <c r="B36" s="6" t="s">
        <v>31</v>
      </c>
      <c r="C36" s="13">
        <f>'[1]CF itemized  '!J234</f>
        <v>25000</v>
      </c>
      <c r="D36" s="1"/>
      <c r="F36" s="3"/>
      <c r="G36" s="3"/>
      <c r="H36" s="3"/>
    </row>
    <row r="37" spans="1:8" ht="10.5" customHeight="1" x14ac:dyDescent="0.2">
      <c r="A37" s="1">
        <v>50205020</v>
      </c>
      <c r="B37" s="6" t="s">
        <v>32</v>
      </c>
      <c r="C37" s="13">
        <f>'[1]CF itemized  '!J241</f>
        <v>24000</v>
      </c>
      <c r="D37" s="1"/>
      <c r="F37" s="3"/>
      <c r="G37" s="3"/>
      <c r="H37" s="3"/>
    </row>
    <row r="38" spans="1:8" ht="10.5" customHeight="1" x14ac:dyDescent="0.2">
      <c r="A38" s="1">
        <v>50205020</v>
      </c>
      <c r="B38" s="6" t="s">
        <v>33</v>
      </c>
      <c r="C38" s="13">
        <f>'[1]CF itemized  '!J251</f>
        <v>126000</v>
      </c>
      <c r="D38" s="16"/>
      <c r="F38" s="3"/>
      <c r="G38" s="3"/>
      <c r="H38" s="17"/>
    </row>
    <row r="39" spans="1:8" ht="10.5" customHeight="1" x14ac:dyDescent="0.2">
      <c r="A39" s="1">
        <v>50205030</v>
      </c>
      <c r="B39" s="6" t="s">
        <v>34</v>
      </c>
      <c r="C39" s="13">
        <f>'[1]CF itemized  '!J256</f>
        <v>147200</v>
      </c>
      <c r="D39" s="1"/>
      <c r="F39" s="3"/>
      <c r="G39" s="3"/>
      <c r="H39" s="17"/>
    </row>
    <row r="40" spans="1:8" ht="10.5" hidden="1" customHeight="1" x14ac:dyDescent="0.2">
      <c r="B40" s="6" t="s">
        <v>35</v>
      </c>
      <c r="C40" s="13">
        <f>'[1]CF itemized  '!J266</f>
        <v>0</v>
      </c>
      <c r="D40" s="1"/>
      <c r="F40" s="3"/>
      <c r="G40" s="3"/>
      <c r="H40" s="17"/>
    </row>
    <row r="41" spans="1:8" ht="10.5" customHeight="1" x14ac:dyDescent="0.2">
      <c r="A41" s="1">
        <v>50206010</v>
      </c>
      <c r="B41" s="6" t="s">
        <v>36</v>
      </c>
      <c r="C41" s="13">
        <f>'[1]CF itemized  '!J270</f>
        <v>10000</v>
      </c>
      <c r="D41" s="1"/>
      <c r="F41" s="3"/>
      <c r="G41" s="3"/>
      <c r="H41" s="17"/>
    </row>
    <row r="42" spans="1:8" ht="10.5" customHeight="1" x14ac:dyDescent="0.2">
      <c r="A42" s="1">
        <v>50207010</v>
      </c>
      <c r="B42" s="6" t="s">
        <v>37</v>
      </c>
      <c r="C42" s="13">
        <f>'[1]CF itemized  '!J275</f>
        <v>0</v>
      </c>
      <c r="D42" s="1"/>
      <c r="F42" s="3"/>
      <c r="G42" s="3"/>
      <c r="H42" s="17"/>
    </row>
    <row r="43" spans="1:8" ht="10.5" customHeight="1" x14ac:dyDescent="0.2">
      <c r="A43" s="1">
        <v>50299020</v>
      </c>
      <c r="B43" s="9" t="s">
        <v>38</v>
      </c>
      <c r="C43" s="13">
        <f>'[1]CF itemized  '!J279</f>
        <v>16200</v>
      </c>
      <c r="D43" s="1"/>
      <c r="F43" s="3"/>
      <c r="G43" s="3"/>
      <c r="H43" s="17"/>
    </row>
    <row r="44" spans="1:8" ht="10.5" customHeight="1" x14ac:dyDescent="0.2">
      <c r="A44" s="1">
        <v>50299010</v>
      </c>
      <c r="B44" s="6" t="s">
        <v>39</v>
      </c>
      <c r="C44" s="13">
        <f>'[1]CF itemized  '!J287</f>
        <v>280000</v>
      </c>
      <c r="D44" s="1"/>
      <c r="F44" s="3"/>
      <c r="G44" s="3"/>
      <c r="H44" s="17"/>
    </row>
    <row r="45" spans="1:8" ht="10.5" customHeight="1" x14ac:dyDescent="0.2">
      <c r="A45" s="1">
        <v>50215010</v>
      </c>
      <c r="B45" s="6" t="s">
        <v>40</v>
      </c>
      <c r="C45" s="15">
        <f>'[1]CF itemized  '!J306</f>
        <v>901530.23137280019</v>
      </c>
      <c r="D45" s="1"/>
      <c r="F45" s="3"/>
      <c r="G45" s="3"/>
      <c r="H45" s="17"/>
    </row>
    <row r="46" spans="1:8" ht="10.5" customHeight="1" x14ac:dyDescent="0.2">
      <c r="A46" s="1">
        <v>50215030</v>
      </c>
      <c r="B46" s="6" t="s">
        <v>41</v>
      </c>
      <c r="C46" s="13">
        <f>'[1]CF itemized  '!J318</f>
        <v>317000</v>
      </c>
      <c r="D46" s="1"/>
      <c r="F46" s="3"/>
      <c r="G46" s="3"/>
      <c r="H46" s="17"/>
    </row>
    <row r="47" spans="1:8" ht="10.5" customHeight="1" x14ac:dyDescent="0.2">
      <c r="A47" s="1">
        <v>50299030</v>
      </c>
      <c r="B47" s="6" t="s">
        <v>42</v>
      </c>
      <c r="C47" s="13">
        <f>'[1]CF itemized  '!J324</f>
        <v>144000</v>
      </c>
      <c r="D47" s="1"/>
      <c r="F47" s="3"/>
      <c r="G47" s="3"/>
      <c r="H47" s="17"/>
    </row>
    <row r="48" spans="1:8" ht="10.5" customHeight="1" x14ac:dyDescent="0.2">
      <c r="A48" s="1">
        <v>50299050</v>
      </c>
      <c r="B48" s="6" t="s">
        <v>43</v>
      </c>
      <c r="C48" s="13">
        <f>'[1]CF itemized  '!J330</f>
        <v>2400</v>
      </c>
      <c r="D48" s="1"/>
      <c r="F48" s="3"/>
      <c r="G48" s="3"/>
      <c r="H48" s="17"/>
    </row>
    <row r="49" spans="1:8" ht="10.5" hidden="1" customHeight="1" x14ac:dyDescent="0.2">
      <c r="B49" s="6" t="s">
        <v>44</v>
      </c>
      <c r="C49" s="13">
        <f>'[1]CF itemized  '!J332</f>
        <v>0</v>
      </c>
      <c r="D49" s="1"/>
      <c r="F49" s="3"/>
      <c r="G49" s="3"/>
      <c r="H49" s="17"/>
    </row>
    <row r="50" spans="1:8" ht="10.5" customHeight="1" x14ac:dyDescent="0.2">
      <c r="A50" s="1">
        <v>50203130</v>
      </c>
      <c r="B50" s="6" t="s">
        <v>45</v>
      </c>
      <c r="C50" s="13">
        <f>'[1]CF itemized  '!J339</f>
        <v>298000</v>
      </c>
      <c r="D50" s="1"/>
      <c r="F50" s="3"/>
      <c r="G50" s="3"/>
      <c r="H50" s="17"/>
    </row>
    <row r="51" spans="1:8" ht="10.5" customHeight="1" x14ac:dyDescent="0.2">
      <c r="A51" s="1">
        <v>50299060</v>
      </c>
      <c r="B51" s="6" t="s">
        <v>46</v>
      </c>
      <c r="C51" s="13">
        <f>'[1]CF itemized  '!J344</f>
        <v>30000</v>
      </c>
      <c r="D51" s="1"/>
      <c r="F51" s="3"/>
      <c r="G51" s="3"/>
      <c r="H51" s="17"/>
    </row>
    <row r="52" spans="1:8" ht="10.5" customHeight="1" x14ac:dyDescent="0.2">
      <c r="A52" s="1">
        <v>50213030</v>
      </c>
      <c r="B52" s="1" t="s">
        <v>47</v>
      </c>
      <c r="C52" s="13">
        <f>'[1]CF itemized  '!J348</f>
        <v>20000</v>
      </c>
      <c r="D52" s="1"/>
      <c r="F52" s="3"/>
      <c r="G52" s="3"/>
      <c r="H52" s="17"/>
    </row>
    <row r="53" spans="1:8" ht="10.5" customHeight="1" x14ac:dyDescent="0.2">
      <c r="A53" s="1">
        <v>50213050</v>
      </c>
      <c r="B53" s="1" t="s">
        <v>48</v>
      </c>
      <c r="C53" s="13">
        <f>'[1]CF itemized  '!J352</f>
        <v>48600</v>
      </c>
      <c r="D53" s="1"/>
      <c r="F53" s="3"/>
      <c r="G53" s="3"/>
      <c r="H53" s="17"/>
    </row>
    <row r="54" spans="1:8" ht="10.5" customHeight="1" x14ac:dyDescent="0.2">
      <c r="A54" s="1">
        <v>50213060</v>
      </c>
      <c r="B54" s="1" t="s">
        <v>49</v>
      </c>
      <c r="C54" s="13">
        <f>'[1]CF itemized  '!J356</f>
        <v>587945</v>
      </c>
      <c r="D54" s="1"/>
      <c r="F54" s="3"/>
      <c r="G54" s="3"/>
      <c r="H54" s="17"/>
    </row>
    <row r="55" spans="1:8" ht="10.5" customHeight="1" x14ac:dyDescent="0.2">
      <c r="A55" s="1">
        <v>50213050</v>
      </c>
      <c r="B55" s="1" t="s">
        <v>50</v>
      </c>
      <c r="C55" s="13">
        <f>'[1]CF itemized  '!J360</f>
        <v>281800</v>
      </c>
      <c r="D55" s="1"/>
      <c r="F55" s="3"/>
      <c r="G55" s="3"/>
      <c r="H55" s="17"/>
    </row>
    <row r="56" spans="1:8" ht="10.5" customHeight="1" x14ac:dyDescent="0.2">
      <c r="A56" s="1">
        <v>50299080</v>
      </c>
      <c r="B56" s="1" t="s">
        <v>51</v>
      </c>
      <c r="C56" s="13">
        <f>'[1]CF itemized  '!J364</f>
        <v>50000</v>
      </c>
      <c r="D56" s="1"/>
      <c r="F56" s="3"/>
      <c r="G56" s="3"/>
      <c r="H56" s="17"/>
    </row>
    <row r="57" spans="1:8" ht="10.5" customHeight="1" x14ac:dyDescent="0.2">
      <c r="A57" s="1">
        <v>50211010</v>
      </c>
      <c r="B57" s="1" t="s">
        <v>52</v>
      </c>
      <c r="C57" s="13">
        <f>'[1]CF itemized  '!J368</f>
        <v>100000</v>
      </c>
      <c r="D57" s="1"/>
      <c r="F57" s="3"/>
      <c r="G57" s="3"/>
      <c r="H57" s="17"/>
    </row>
    <row r="58" spans="1:8" ht="10.5" customHeight="1" x14ac:dyDescent="0.2">
      <c r="A58" s="1">
        <v>50211020</v>
      </c>
      <c r="B58" s="1" t="s">
        <v>53</v>
      </c>
      <c r="C58" s="13">
        <f>'[1]CF itemized  '!J372</f>
        <v>200000</v>
      </c>
      <c r="D58" s="1"/>
      <c r="F58" s="3"/>
      <c r="G58" s="3"/>
      <c r="H58" s="17"/>
    </row>
    <row r="59" spans="1:8" ht="10.5" customHeight="1" x14ac:dyDescent="0.2">
      <c r="A59" s="1">
        <v>50216010</v>
      </c>
      <c r="B59" s="1" t="s">
        <v>54</v>
      </c>
      <c r="C59" s="15">
        <f>'[1]CF itemized  '!J382</f>
        <v>1672800</v>
      </c>
      <c r="D59" s="1"/>
      <c r="F59" s="3"/>
      <c r="G59" s="3"/>
      <c r="H59" s="17"/>
    </row>
    <row r="60" spans="1:8" ht="10.5" customHeight="1" x14ac:dyDescent="0.2">
      <c r="A60" s="1">
        <v>50212030</v>
      </c>
      <c r="B60" s="1" t="s">
        <v>55</v>
      </c>
      <c r="C60" s="15">
        <f>'[1]CF itemized  '!J386</f>
        <v>480000</v>
      </c>
      <c r="D60" s="1"/>
      <c r="F60" s="3"/>
      <c r="G60" s="3"/>
      <c r="H60" s="17"/>
    </row>
    <row r="61" spans="1:8" ht="10.5" customHeight="1" x14ac:dyDescent="0.2">
      <c r="A61" s="1">
        <v>50299120</v>
      </c>
      <c r="B61" s="8" t="s">
        <v>56</v>
      </c>
      <c r="C61" s="15">
        <f>'[1]CF itemized  '!J392</f>
        <v>961500</v>
      </c>
      <c r="D61" s="1"/>
      <c r="F61" s="3"/>
      <c r="G61" s="3"/>
      <c r="H61" s="17"/>
    </row>
    <row r="62" spans="1:8" ht="10.5" customHeight="1" x14ac:dyDescent="0.2">
      <c r="A62" s="1">
        <v>50299180</v>
      </c>
      <c r="B62" s="8" t="s">
        <v>57</v>
      </c>
      <c r="C62" s="15">
        <f>'[1]CF itemized  '!J401</f>
        <v>1119000</v>
      </c>
      <c r="D62" s="1"/>
      <c r="F62" s="3"/>
      <c r="G62" s="3"/>
      <c r="H62" s="17"/>
    </row>
    <row r="63" spans="1:8" ht="10.5" customHeight="1" x14ac:dyDescent="0.2">
      <c r="A63" s="1">
        <v>50299990</v>
      </c>
      <c r="B63" s="1" t="s">
        <v>58</v>
      </c>
      <c r="C63" s="15">
        <f>'[1]CF itemized  '!J413</f>
        <v>591000</v>
      </c>
      <c r="D63" s="1"/>
      <c r="F63" s="3"/>
      <c r="G63" s="3"/>
      <c r="H63" s="17"/>
    </row>
    <row r="64" spans="1:8" x14ac:dyDescent="0.2">
      <c r="A64" s="1">
        <v>50299040</v>
      </c>
      <c r="B64" s="1" t="s">
        <v>59</v>
      </c>
      <c r="C64" s="15">
        <f>'[1]CF itemized  '!J415</f>
        <v>16000</v>
      </c>
      <c r="D64" s="1"/>
      <c r="F64" s="3"/>
      <c r="G64" s="3"/>
      <c r="H64" s="17"/>
    </row>
    <row r="65" spans="1:9" x14ac:dyDescent="0.2">
      <c r="A65" s="1">
        <v>50301040</v>
      </c>
      <c r="B65" s="1" t="s">
        <v>60</v>
      </c>
      <c r="C65" s="15">
        <f>'[1]CF itemized  '!J417</f>
        <v>10000</v>
      </c>
      <c r="D65" s="1"/>
      <c r="F65" s="3"/>
      <c r="G65" s="3"/>
      <c r="H65" s="17"/>
    </row>
    <row r="66" spans="1:9" ht="13.5" customHeight="1" x14ac:dyDescent="0.2">
      <c r="A66" s="1">
        <v>50301020</v>
      </c>
      <c r="B66" s="1" t="s">
        <v>61</v>
      </c>
      <c r="C66" s="18">
        <f>'[1]CF itemized  '!J425</f>
        <v>1810295.8599999999</v>
      </c>
      <c r="D66" s="19">
        <f>SUM(C14:C66)</f>
        <v>41745060.251372799</v>
      </c>
      <c r="E66" s="17"/>
      <c r="F66" s="12"/>
      <c r="G66" s="3"/>
      <c r="H66" s="17"/>
    </row>
    <row r="67" spans="1:9" ht="18" customHeight="1" x14ac:dyDescent="0.2">
      <c r="D67" s="1"/>
      <c r="F67" s="3"/>
      <c r="G67" s="3"/>
      <c r="H67" s="17"/>
    </row>
    <row r="68" spans="1:9" ht="18" customHeight="1" x14ac:dyDescent="0.2">
      <c r="D68" s="14"/>
      <c r="F68" s="3"/>
      <c r="G68" s="3"/>
      <c r="H68" s="17"/>
    </row>
    <row r="69" spans="1:9" ht="18" customHeight="1" x14ac:dyDescent="0.2">
      <c r="D69" s="1"/>
      <c r="F69" s="3"/>
      <c r="G69" s="3"/>
      <c r="H69" s="17"/>
    </row>
    <row r="70" spans="1:9" ht="18" customHeight="1" x14ac:dyDescent="0.2">
      <c r="D70" s="1"/>
      <c r="F70" s="3"/>
      <c r="G70" s="3"/>
      <c r="H70" s="17"/>
    </row>
    <row r="71" spans="1:9" ht="18" customHeight="1" x14ac:dyDescent="0.2">
      <c r="D71" s="1"/>
      <c r="F71" s="3"/>
      <c r="G71" s="3"/>
      <c r="H71" s="17"/>
    </row>
    <row r="72" spans="1:9" ht="18" customHeight="1" x14ac:dyDescent="0.2">
      <c r="D72" s="1"/>
      <c r="F72" s="3"/>
      <c r="G72" s="3"/>
      <c r="H72" s="17"/>
    </row>
    <row r="73" spans="1:9" ht="18" customHeight="1" x14ac:dyDescent="0.2">
      <c r="D73" s="1"/>
      <c r="F73" s="3"/>
      <c r="G73" s="3"/>
      <c r="H73" s="17"/>
    </row>
    <row r="74" spans="1:9" ht="18" customHeight="1" x14ac:dyDescent="0.2">
      <c r="D74" s="1"/>
      <c r="F74" s="3"/>
      <c r="G74" s="3"/>
      <c r="H74" s="17"/>
    </row>
    <row r="75" spans="1:9" ht="18" customHeight="1" x14ac:dyDescent="0.2">
      <c r="D75" s="1"/>
      <c r="F75" s="3"/>
      <c r="G75" s="3"/>
      <c r="H75" s="17"/>
    </row>
    <row r="76" spans="1:9" ht="10.5" customHeight="1" x14ac:dyDescent="0.2">
      <c r="A76" s="1">
        <v>10404010</v>
      </c>
      <c r="B76" s="1" t="s">
        <v>62</v>
      </c>
      <c r="C76" s="13">
        <f>'[1]CF itemized  '!J435</f>
        <v>545842.5</v>
      </c>
      <c r="D76" s="1"/>
      <c r="E76" s="17"/>
      <c r="F76" s="17"/>
      <c r="G76" s="17"/>
      <c r="H76" s="17"/>
      <c r="I76" s="9"/>
    </row>
    <row r="77" spans="1:9" ht="10.5" customHeight="1" x14ac:dyDescent="0.2">
      <c r="A77" s="1">
        <v>10404020</v>
      </c>
      <c r="B77" s="1" t="s">
        <v>63</v>
      </c>
      <c r="C77" s="13">
        <f>'[1]CF itemized  '!J439</f>
        <v>300000</v>
      </c>
      <c r="D77" s="1"/>
      <c r="E77" s="17"/>
      <c r="F77" s="17"/>
      <c r="G77" s="17"/>
      <c r="H77" s="17"/>
      <c r="I77" s="9"/>
    </row>
    <row r="78" spans="1:9" ht="10.5" customHeight="1" x14ac:dyDescent="0.2">
      <c r="A78" s="1">
        <v>10404030</v>
      </c>
      <c r="B78" s="1" t="s">
        <v>64</v>
      </c>
      <c r="C78" s="13">
        <f>'[1]CF itemized  '!J443</f>
        <v>250000</v>
      </c>
      <c r="D78" s="1"/>
      <c r="E78" s="17"/>
      <c r="F78" s="17"/>
      <c r="G78" s="17"/>
      <c r="H78" s="17"/>
      <c r="I78" s="9"/>
    </row>
    <row r="79" spans="1:9" ht="10.5" customHeight="1" x14ac:dyDescent="0.2">
      <c r="A79" s="1">
        <v>10404120</v>
      </c>
      <c r="B79" s="1" t="s">
        <v>65</v>
      </c>
      <c r="C79" s="13">
        <f>'[1]CF itemized  '!J447</f>
        <v>1495000</v>
      </c>
      <c r="D79" s="1"/>
      <c r="E79" s="17"/>
      <c r="F79" s="17"/>
      <c r="G79" s="17"/>
      <c r="H79" s="17"/>
      <c r="I79" s="9"/>
    </row>
    <row r="80" spans="1:9" ht="10.5" customHeight="1" x14ac:dyDescent="0.2">
      <c r="A80" s="1">
        <v>10404070</v>
      </c>
      <c r="B80" s="1" t="s">
        <v>95</v>
      </c>
      <c r="C80" s="13">
        <f>'[1]CF itemized  '!J451</f>
        <v>55100</v>
      </c>
      <c r="D80" s="1"/>
      <c r="E80" s="17"/>
      <c r="F80" s="17"/>
      <c r="G80" s="17"/>
      <c r="H80" s="17"/>
      <c r="I80" s="9"/>
    </row>
    <row r="81" spans="1:9" ht="10.5" customHeight="1" x14ac:dyDescent="0.2">
      <c r="A81" s="1">
        <v>10404190</v>
      </c>
      <c r="B81" s="1" t="s">
        <v>96</v>
      </c>
      <c r="C81" s="13">
        <f>'[1]CF itemized  '!J455</f>
        <v>77220</v>
      </c>
      <c r="D81" s="1"/>
      <c r="E81" s="17"/>
      <c r="F81" s="17"/>
      <c r="G81" s="17"/>
      <c r="H81" s="17"/>
      <c r="I81" s="9"/>
    </row>
    <row r="82" spans="1:9" ht="10.5" customHeight="1" x14ac:dyDescent="0.2">
      <c r="A82" s="1">
        <v>10404230</v>
      </c>
      <c r="B82" s="1" t="s">
        <v>97</v>
      </c>
      <c r="C82" s="13">
        <f>'[1]CF itemized  '!J459</f>
        <v>97320</v>
      </c>
      <c r="D82" s="1"/>
      <c r="E82" s="17"/>
      <c r="F82" s="17"/>
      <c r="G82" s="17"/>
      <c r="H82" s="17"/>
      <c r="I82" s="9"/>
    </row>
    <row r="83" spans="1:9" ht="10.5" customHeight="1" x14ac:dyDescent="0.2">
      <c r="A83" s="1">
        <v>10404990</v>
      </c>
      <c r="B83" s="1" t="s">
        <v>98</v>
      </c>
      <c r="C83" s="13">
        <f>'[1]CF itemized  '!J463</f>
        <v>226680</v>
      </c>
      <c r="D83" s="1"/>
      <c r="E83" s="17"/>
      <c r="F83" s="17"/>
      <c r="G83" s="17"/>
      <c r="H83" s="17"/>
      <c r="I83" s="9"/>
    </row>
    <row r="84" spans="1:9" ht="10.5" customHeight="1" x14ac:dyDescent="0.2">
      <c r="A84" s="1">
        <v>10404990</v>
      </c>
      <c r="B84" s="1" t="s">
        <v>66</v>
      </c>
      <c r="C84" s="15">
        <f>'[1]CF itemized  '!J467</f>
        <v>1115250</v>
      </c>
      <c r="D84" s="1"/>
      <c r="E84" s="12"/>
      <c r="F84" s="3"/>
      <c r="G84" s="3"/>
      <c r="H84" s="17"/>
    </row>
    <row r="85" spans="1:9" ht="10.5" customHeight="1" x14ac:dyDescent="0.2">
      <c r="A85" s="1">
        <v>10404990</v>
      </c>
      <c r="B85" s="1" t="s">
        <v>67</v>
      </c>
      <c r="C85" s="15">
        <f>'[1]CF itemized  '!J471</f>
        <v>1472750</v>
      </c>
      <c r="D85" s="1"/>
      <c r="E85" s="17"/>
      <c r="F85" s="17"/>
      <c r="G85" s="17"/>
      <c r="H85" s="17"/>
      <c r="I85" s="14"/>
    </row>
    <row r="86" spans="1:9" ht="10.5" customHeight="1" x14ac:dyDescent="0.2">
      <c r="A86" s="1">
        <v>10401010</v>
      </c>
      <c r="B86" s="1" t="s">
        <v>68</v>
      </c>
      <c r="C86" s="15">
        <f>'[1]CF itemized  '!J475</f>
        <v>1603950</v>
      </c>
      <c r="D86" s="1"/>
      <c r="E86" s="12"/>
      <c r="F86" s="3"/>
      <c r="G86" s="3"/>
      <c r="H86" s="17"/>
    </row>
    <row r="87" spans="1:9" ht="10.5" customHeight="1" x14ac:dyDescent="0.2">
      <c r="A87" s="1">
        <v>19903020</v>
      </c>
      <c r="B87" s="1" t="s">
        <v>69</v>
      </c>
      <c r="C87" s="15">
        <f>'[1]CF itemized  '!J477</f>
        <v>0</v>
      </c>
      <c r="D87" s="1"/>
      <c r="E87" s="12"/>
      <c r="F87" s="3"/>
      <c r="G87" s="3"/>
      <c r="H87" s="17"/>
    </row>
    <row r="88" spans="1:9" ht="10.5" customHeight="1" x14ac:dyDescent="0.2">
      <c r="A88" s="1">
        <v>10601010</v>
      </c>
      <c r="B88" s="1" t="s">
        <v>70</v>
      </c>
      <c r="C88" s="15">
        <f>'[1]CF itemized  '!J481</f>
        <v>6000000</v>
      </c>
      <c r="D88" s="1"/>
      <c r="E88" s="12"/>
      <c r="F88" s="3"/>
      <c r="G88" s="3"/>
      <c r="H88" s="17"/>
    </row>
    <row r="89" spans="1:9" ht="10.5" customHeight="1" x14ac:dyDescent="0.2">
      <c r="A89" s="1">
        <v>10603110</v>
      </c>
      <c r="B89" s="20" t="s">
        <v>71</v>
      </c>
      <c r="C89" s="15">
        <f>'[1]CF itemized  '!J486</f>
        <v>7000000</v>
      </c>
      <c r="D89" s="1"/>
      <c r="E89" s="12"/>
      <c r="F89" s="3"/>
      <c r="G89" s="3"/>
      <c r="H89" s="17"/>
    </row>
    <row r="90" spans="1:9" ht="10.5" customHeight="1" x14ac:dyDescent="0.2">
      <c r="A90" s="1">
        <v>10604010</v>
      </c>
      <c r="B90" s="21" t="s">
        <v>72</v>
      </c>
      <c r="C90" s="15">
        <f>'[1]CF itemized  '!J491</f>
        <v>250000</v>
      </c>
      <c r="D90" s="1"/>
      <c r="E90" s="12"/>
      <c r="F90" s="12"/>
      <c r="G90" s="12"/>
      <c r="H90" s="12"/>
    </row>
    <row r="91" spans="1:9" ht="10.5" customHeight="1" x14ac:dyDescent="0.2">
      <c r="A91" s="1">
        <v>10605020</v>
      </c>
      <c r="B91" s="1" t="s">
        <v>73</v>
      </c>
      <c r="C91" s="15">
        <f>'[1]CF itemized  '!J495</f>
        <v>0</v>
      </c>
      <c r="D91" s="1"/>
      <c r="E91" s="12"/>
      <c r="F91" s="12"/>
      <c r="G91" s="12"/>
      <c r="H91" s="17"/>
    </row>
    <row r="92" spans="1:9" ht="10.5" customHeight="1" x14ac:dyDescent="0.2">
      <c r="A92" s="1">
        <v>10605030</v>
      </c>
      <c r="B92" s="1" t="s">
        <v>74</v>
      </c>
      <c r="C92" s="15">
        <f>'[1]CF itemized  '!J499</f>
        <v>230000</v>
      </c>
      <c r="D92" s="1"/>
      <c r="F92" s="3"/>
      <c r="G92" s="3"/>
      <c r="H92" s="17"/>
    </row>
    <row r="93" spans="1:9" ht="10.5" customHeight="1" x14ac:dyDescent="0.2">
      <c r="A93" s="1">
        <v>10605990</v>
      </c>
      <c r="B93" s="1" t="s">
        <v>75</v>
      </c>
      <c r="C93" s="15">
        <f>'[1]CF itemized  '!J503</f>
        <v>910000</v>
      </c>
      <c r="D93" s="1"/>
      <c r="F93" s="3"/>
      <c r="G93" s="3"/>
      <c r="H93" s="17"/>
    </row>
    <row r="94" spans="1:9" ht="10.5" customHeight="1" x14ac:dyDescent="0.2">
      <c r="A94" s="1">
        <v>10607010</v>
      </c>
      <c r="B94" s="1" t="s">
        <v>76</v>
      </c>
      <c r="C94" s="15">
        <f>'[1]CF itemized  '!J507</f>
        <v>0</v>
      </c>
      <c r="D94" s="1"/>
      <c r="F94" s="3"/>
      <c r="G94" s="3"/>
      <c r="H94" s="17"/>
    </row>
    <row r="95" spans="1:9" x14ac:dyDescent="0.2">
      <c r="A95" s="1">
        <v>10606010</v>
      </c>
      <c r="B95" s="21" t="s">
        <v>77</v>
      </c>
      <c r="C95" s="15">
        <f>'[1]CF itemized  '!J511</f>
        <v>580000</v>
      </c>
      <c r="D95" s="1"/>
      <c r="F95" s="3"/>
      <c r="G95" s="3"/>
      <c r="H95" s="17"/>
    </row>
    <row r="96" spans="1:9" ht="10.5" hidden="1" customHeight="1" x14ac:dyDescent="0.2">
      <c r="B96" s="21" t="s">
        <v>78</v>
      </c>
      <c r="C96" s="15">
        <v>0</v>
      </c>
      <c r="D96" s="1"/>
      <c r="F96" s="3"/>
      <c r="G96" s="3"/>
      <c r="H96" s="17"/>
    </row>
    <row r="97" spans="1:8" ht="10.5" customHeight="1" x14ac:dyDescent="0.2">
      <c r="A97" s="1">
        <v>19904010</v>
      </c>
      <c r="B97" s="1" t="s">
        <v>79</v>
      </c>
      <c r="C97" s="15">
        <f>'[1]CF itemized  '!J520</f>
        <v>500000</v>
      </c>
      <c r="D97" s="1"/>
      <c r="F97" s="3"/>
      <c r="G97" s="3"/>
      <c r="H97" s="3"/>
    </row>
    <row r="98" spans="1:8" x14ac:dyDescent="0.2">
      <c r="A98" s="1">
        <v>10207010</v>
      </c>
      <c r="B98" s="1" t="s">
        <v>80</v>
      </c>
      <c r="C98" s="15">
        <f>'[1]CF itemized  '!J524</f>
        <v>1205225.7770592002</v>
      </c>
      <c r="D98" s="1"/>
      <c r="E98" s="17"/>
      <c r="F98" s="12"/>
      <c r="G98" s="3"/>
      <c r="H98" s="17"/>
    </row>
    <row r="99" spans="1:8" ht="9" hidden="1" customHeight="1" x14ac:dyDescent="0.2">
      <c r="B99" s="1" t="s">
        <v>81</v>
      </c>
      <c r="C99" s="15"/>
      <c r="D99" s="1"/>
      <c r="E99" s="17"/>
      <c r="F99" s="12"/>
      <c r="G99" s="3"/>
      <c r="H99" s="17"/>
    </row>
    <row r="100" spans="1:8" ht="10.5" customHeight="1" x14ac:dyDescent="0.2">
      <c r="A100" s="1">
        <v>10801020</v>
      </c>
      <c r="B100" s="1" t="s">
        <v>82</v>
      </c>
      <c r="C100" s="15">
        <f>'[1]CF itemized  '!J515</f>
        <v>0</v>
      </c>
      <c r="D100" s="1"/>
      <c r="E100" s="17"/>
      <c r="F100" s="12"/>
      <c r="G100" s="3"/>
      <c r="H100" s="17"/>
    </row>
    <row r="101" spans="1:8" ht="10.5" customHeight="1" x14ac:dyDescent="0.2">
      <c r="A101" s="1">
        <v>20201010</v>
      </c>
      <c r="B101" s="22" t="s">
        <v>83</v>
      </c>
      <c r="C101" s="15">
        <f>'[1]CF itemized  '!J529</f>
        <v>0</v>
      </c>
      <c r="D101" s="1"/>
      <c r="E101" s="17"/>
      <c r="F101" s="12"/>
      <c r="G101" s="3"/>
      <c r="H101" s="17"/>
    </row>
    <row r="102" spans="1:8" ht="10.5" customHeight="1" x14ac:dyDescent="0.2">
      <c r="A102" s="1">
        <v>20102040</v>
      </c>
      <c r="B102" s="1" t="s">
        <v>84</v>
      </c>
      <c r="C102" s="15">
        <f>'[1]CF itemized  '!J536</f>
        <v>2459844.2000000002</v>
      </c>
      <c r="D102" s="1"/>
      <c r="E102" s="17"/>
      <c r="F102" s="12"/>
      <c r="G102" s="3"/>
      <c r="H102" s="17"/>
    </row>
    <row r="103" spans="1:8" ht="10.5" customHeight="1" x14ac:dyDescent="0.2">
      <c r="B103" s="1" t="s">
        <v>85</v>
      </c>
      <c r="C103" s="15">
        <f>'[1]CF itemized  '!M538</f>
        <v>0</v>
      </c>
      <c r="D103" s="23">
        <f>SUM(C76:C103)</f>
        <v>26374182.4770592</v>
      </c>
      <c r="F103" s="3"/>
      <c r="G103" s="3"/>
      <c r="H103" s="3"/>
    </row>
    <row r="104" spans="1:8" ht="10.5" customHeight="1" x14ac:dyDescent="0.2">
      <c r="B104" s="6" t="s">
        <v>86</v>
      </c>
      <c r="C104" s="1"/>
      <c r="D104" s="24">
        <f>D103+D66</f>
        <v>68119242.728432</v>
      </c>
      <c r="E104" s="25"/>
      <c r="F104" s="14"/>
    </row>
    <row r="105" spans="1:8" ht="10.5" customHeight="1" x14ac:dyDescent="0.2">
      <c r="B105" s="6" t="s">
        <v>87</v>
      </c>
      <c r="D105" s="19">
        <f>D12-D104</f>
        <v>-27945050.159791991</v>
      </c>
      <c r="F105" s="14"/>
    </row>
    <row r="106" spans="1:8" ht="10.5" customHeight="1" x14ac:dyDescent="0.2">
      <c r="B106" s="6" t="s">
        <v>88</v>
      </c>
      <c r="D106" s="26">
        <f>15000000+5000000+8000000</f>
        <v>28000000</v>
      </c>
      <c r="F106" s="14"/>
    </row>
    <row r="107" spans="1:8" ht="10.5" customHeight="1" thickBot="1" x14ac:dyDescent="0.25">
      <c r="B107" s="27" t="s">
        <v>89</v>
      </c>
      <c r="D107" s="28">
        <f>D105+D106</f>
        <v>54949.840208008885</v>
      </c>
      <c r="E107" s="12"/>
      <c r="F107" s="14"/>
    </row>
    <row r="108" spans="1:8" ht="10.5" customHeight="1" thickTop="1" x14ac:dyDescent="0.2">
      <c r="B108" s="27"/>
      <c r="E108" s="12"/>
    </row>
    <row r="109" spans="1:8" ht="10.5" customHeight="1" x14ac:dyDescent="0.2">
      <c r="B109" s="27"/>
    </row>
    <row r="110" spans="1:8" ht="10.5" customHeight="1" x14ac:dyDescent="0.2"/>
    <row r="111" spans="1:8" ht="10.5" customHeight="1" x14ac:dyDescent="0.2">
      <c r="B111" s="27"/>
    </row>
    <row r="112" spans="1:8" ht="10.5" customHeight="1" x14ac:dyDescent="0.2">
      <c r="B112" s="27"/>
    </row>
    <row r="113" spans="2:9" ht="10.5" customHeight="1" x14ac:dyDescent="0.2">
      <c r="B113" s="27"/>
    </row>
    <row r="114" spans="2:9" ht="10.5" customHeight="1" x14ac:dyDescent="0.2">
      <c r="B114" s="27"/>
    </row>
    <row r="115" spans="2:9" ht="10.5" customHeight="1" x14ac:dyDescent="0.2">
      <c r="B115" s="27"/>
    </row>
    <row r="116" spans="2:9" ht="10.5" customHeight="1" x14ac:dyDescent="0.2">
      <c r="B116" s="27"/>
      <c r="C116" s="10"/>
      <c r="D116" s="10"/>
      <c r="E116" s="10"/>
      <c r="F116" s="29"/>
    </row>
    <row r="117" spans="2:9" ht="10.5" customHeight="1" x14ac:dyDescent="0.2">
      <c r="B117" s="27"/>
      <c r="C117" s="10"/>
      <c r="D117" s="10"/>
      <c r="E117" s="10"/>
      <c r="F117" s="29"/>
    </row>
    <row r="118" spans="2:9" ht="10.5" customHeight="1" x14ac:dyDescent="0.2">
      <c r="B118" s="27"/>
      <c r="C118" s="10"/>
      <c r="D118" s="10"/>
      <c r="E118" s="10"/>
      <c r="F118" s="29"/>
    </row>
    <row r="119" spans="2:9" ht="10.5" customHeight="1" x14ac:dyDescent="0.2">
      <c r="B119" s="27"/>
      <c r="C119" s="10"/>
      <c r="D119" s="10"/>
      <c r="E119" s="10"/>
      <c r="F119" s="29"/>
    </row>
    <row r="120" spans="2:9" ht="10.5" customHeight="1" x14ac:dyDescent="0.2">
      <c r="B120" s="27"/>
      <c r="C120" s="10"/>
      <c r="D120" s="10"/>
      <c r="E120" s="10"/>
      <c r="F120" s="29"/>
    </row>
    <row r="121" spans="2:9" ht="10.5" customHeight="1" x14ac:dyDescent="0.2">
      <c r="B121" s="27"/>
      <c r="C121" s="10"/>
      <c r="D121" s="10"/>
      <c r="E121" s="10"/>
      <c r="F121" s="30"/>
    </row>
    <row r="122" spans="2:9" ht="10.5" customHeight="1" x14ac:dyDescent="0.2">
      <c r="B122" s="27"/>
      <c r="C122" s="10"/>
      <c r="D122" s="10"/>
      <c r="E122" s="10"/>
      <c r="F122" s="31"/>
    </row>
    <row r="123" spans="2:9" ht="10.5" customHeight="1" x14ac:dyDescent="0.2">
      <c r="B123" s="27"/>
    </row>
    <row r="124" spans="2:9" ht="10.5" customHeight="1" x14ac:dyDescent="0.2">
      <c r="B124" s="27"/>
    </row>
    <row r="125" spans="2:9" ht="10.5" customHeight="1" x14ac:dyDescent="0.2">
      <c r="B125" s="27"/>
    </row>
    <row r="126" spans="2:9" ht="10.5" customHeight="1" x14ac:dyDescent="0.2">
      <c r="B126" s="27"/>
    </row>
    <row r="127" spans="2:9" ht="10.5" customHeight="1" x14ac:dyDescent="0.2">
      <c r="B127" s="27"/>
    </row>
    <row r="128" spans="2:9" s="5" customFormat="1" ht="10.5" customHeight="1" x14ac:dyDescent="0.2">
      <c r="B128" s="27"/>
      <c r="E128" s="3"/>
      <c r="F128" s="1"/>
      <c r="G128" s="1"/>
      <c r="H128" s="1"/>
      <c r="I128" s="1"/>
    </row>
    <row r="129" spans="2:9" s="5" customFormat="1" ht="10.5" customHeight="1" x14ac:dyDescent="0.2">
      <c r="B129" s="27"/>
      <c r="E129" s="3"/>
      <c r="F129" s="1"/>
      <c r="G129" s="1"/>
      <c r="H129" s="1"/>
      <c r="I129" s="1"/>
    </row>
    <row r="130" spans="2:9" s="5" customFormat="1" ht="10.5" customHeight="1" x14ac:dyDescent="0.2">
      <c r="B130" s="27"/>
      <c r="E130" s="3"/>
      <c r="F130" s="1"/>
      <c r="G130" s="1"/>
      <c r="H130" s="1"/>
      <c r="I130" s="1"/>
    </row>
    <row r="131" spans="2:9" s="5" customFormat="1" ht="10.5" customHeight="1" x14ac:dyDescent="0.2">
      <c r="B131" s="27"/>
      <c r="E131" s="3"/>
      <c r="F131" s="1"/>
      <c r="G131" s="1"/>
      <c r="H131" s="1"/>
      <c r="I131" s="1"/>
    </row>
    <row r="132" spans="2:9" s="5" customFormat="1" ht="10.5" customHeight="1" x14ac:dyDescent="0.2">
      <c r="B132" s="27"/>
      <c r="E132" s="3"/>
      <c r="F132" s="1"/>
      <c r="G132" s="1"/>
      <c r="H132" s="1"/>
      <c r="I132" s="1"/>
    </row>
    <row r="133" spans="2:9" s="5" customFormat="1" ht="10.5" customHeight="1" x14ac:dyDescent="0.2">
      <c r="B133" s="27"/>
      <c r="E133" s="3"/>
      <c r="F133" s="1"/>
      <c r="G133" s="1"/>
      <c r="H133" s="1"/>
      <c r="I133" s="1"/>
    </row>
    <row r="134" spans="2:9" s="5" customFormat="1" ht="10.5" customHeight="1" x14ac:dyDescent="0.2">
      <c r="B134" s="27"/>
      <c r="E134" s="3"/>
      <c r="F134" s="1"/>
      <c r="G134" s="1"/>
      <c r="H134" s="1"/>
      <c r="I134" s="1"/>
    </row>
    <row r="135" spans="2:9" s="5" customFormat="1" ht="10.5" customHeight="1" x14ac:dyDescent="0.2">
      <c r="B135" s="27"/>
      <c r="E135" s="3"/>
      <c r="F135" s="1"/>
      <c r="G135" s="1"/>
      <c r="H135" s="1"/>
      <c r="I135" s="1"/>
    </row>
    <row r="136" spans="2:9" s="5" customFormat="1" ht="10.5" customHeight="1" x14ac:dyDescent="0.2">
      <c r="B136" s="27"/>
      <c r="E136" s="3"/>
      <c r="F136" s="1"/>
      <c r="G136" s="1"/>
      <c r="H136" s="1"/>
      <c r="I136" s="1"/>
    </row>
    <row r="137" spans="2:9" s="5" customFormat="1" ht="10.5" customHeight="1" x14ac:dyDescent="0.2">
      <c r="B137" s="27"/>
      <c r="E137" s="3"/>
      <c r="F137" s="1"/>
      <c r="G137" s="1"/>
      <c r="H137" s="1"/>
      <c r="I137" s="1"/>
    </row>
    <row r="138" spans="2:9" s="5" customFormat="1" ht="10.5" customHeight="1" x14ac:dyDescent="0.2">
      <c r="B138" s="27"/>
      <c r="E138" s="3"/>
      <c r="F138" s="1"/>
      <c r="G138" s="1"/>
      <c r="H138" s="1"/>
      <c r="I138" s="1"/>
    </row>
    <row r="139" spans="2:9" s="5" customFormat="1" ht="10.5" customHeight="1" x14ac:dyDescent="0.2">
      <c r="B139" s="27"/>
      <c r="E139" s="3"/>
      <c r="F139" s="1"/>
      <c r="G139" s="1"/>
      <c r="H139" s="1"/>
      <c r="I139" s="1"/>
    </row>
    <row r="140" spans="2:9" s="5" customFormat="1" ht="10.5" customHeight="1" x14ac:dyDescent="0.2">
      <c r="B140" s="27"/>
      <c r="E140" s="3"/>
      <c r="F140" s="1"/>
      <c r="G140" s="1"/>
      <c r="H140" s="1"/>
      <c r="I140" s="1"/>
    </row>
    <row r="141" spans="2:9" s="5" customFormat="1" ht="10.5" customHeight="1" x14ac:dyDescent="0.2">
      <c r="B141" s="27"/>
      <c r="E141" s="3"/>
      <c r="F141" s="1"/>
      <c r="G141" s="1"/>
      <c r="H141" s="1"/>
      <c r="I141" s="1"/>
    </row>
    <row r="142" spans="2:9" s="5" customFormat="1" ht="10.5" customHeight="1" x14ac:dyDescent="0.2">
      <c r="B142" s="27"/>
      <c r="E142" s="3"/>
      <c r="F142" s="1"/>
      <c r="G142" s="1"/>
      <c r="H142" s="1"/>
      <c r="I142" s="1"/>
    </row>
    <row r="143" spans="2:9" s="5" customFormat="1" ht="10.5" customHeight="1" x14ac:dyDescent="0.2">
      <c r="B143" s="27"/>
      <c r="E143" s="3"/>
      <c r="F143" s="1"/>
      <c r="G143" s="1"/>
      <c r="H143" s="1"/>
      <c r="I143" s="1"/>
    </row>
    <row r="144" spans="2:9" s="3" customFormat="1" hidden="1" x14ac:dyDescent="0.2">
      <c r="B144" s="35" t="s">
        <v>0</v>
      </c>
      <c r="C144" s="35"/>
      <c r="D144" s="35"/>
      <c r="F144" s="1"/>
      <c r="G144" s="1"/>
      <c r="H144" s="1"/>
      <c r="I144" s="1"/>
    </row>
    <row r="145" spans="2:9" s="3" customFormat="1" hidden="1" x14ac:dyDescent="0.2">
      <c r="B145" s="36" t="s">
        <v>1</v>
      </c>
      <c r="C145" s="36"/>
      <c r="D145" s="36"/>
      <c r="F145" s="1"/>
      <c r="G145" s="1"/>
      <c r="H145" s="1"/>
      <c r="I145" s="1"/>
    </row>
    <row r="146" spans="2:9" s="3" customFormat="1" hidden="1" x14ac:dyDescent="0.2">
      <c r="B146" s="1"/>
      <c r="C146" s="5"/>
      <c r="D146" s="5"/>
      <c r="F146" s="1"/>
      <c r="G146" s="1"/>
      <c r="H146" s="1"/>
      <c r="I146" s="1"/>
    </row>
    <row r="147" spans="2:9" s="3" customFormat="1" hidden="1" x14ac:dyDescent="0.2">
      <c r="B147" s="34" t="s">
        <v>90</v>
      </c>
      <c r="C147" s="34"/>
      <c r="D147" s="34"/>
      <c r="F147" s="1"/>
      <c r="G147" s="1"/>
      <c r="H147" s="1"/>
      <c r="I147" s="1"/>
    </row>
    <row r="148" spans="2:9" s="3" customFormat="1" hidden="1" x14ac:dyDescent="0.2">
      <c r="B148" s="34" t="s">
        <v>91</v>
      </c>
      <c r="C148" s="34"/>
      <c r="D148" s="34"/>
      <c r="F148" s="1"/>
      <c r="G148" s="1"/>
      <c r="H148" s="1"/>
      <c r="I148" s="1"/>
    </row>
    <row r="149" spans="2:9" s="3" customFormat="1" hidden="1" x14ac:dyDescent="0.2">
      <c r="B149" s="1"/>
      <c r="C149" s="5"/>
      <c r="D149" s="5"/>
      <c r="F149" s="1"/>
      <c r="G149" s="1"/>
      <c r="H149" s="1"/>
      <c r="I149" s="1"/>
    </row>
    <row r="150" spans="2:9" s="3" customFormat="1" hidden="1" x14ac:dyDescent="0.2">
      <c r="B150" s="1"/>
      <c r="C150" s="5"/>
      <c r="D150" s="2"/>
      <c r="F150" s="1"/>
      <c r="G150" s="1"/>
      <c r="H150" s="1"/>
      <c r="I150" s="1"/>
    </row>
    <row r="151" spans="2:9" s="3" customFormat="1" hidden="1" x14ac:dyDescent="0.2">
      <c r="B151" s="6" t="str">
        <f>B14</f>
        <v>Salaries &amp; Wages-regular</v>
      </c>
      <c r="C151" s="19">
        <f>D151/12</f>
        <v>968932</v>
      </c>
      <c r="D151" s="19">
        <f>C14</f>
        <v>11627184</v>
      </c>
      <c r="F151" s="1"/>
      <c r="G151" s="1"/>
      <c r="H151" s="1"/>
      <c r="I151" s="1"/>
    </row>
    <row r="152" spans="2:9" s="3" customFormat="1" hidden="1" x14ac:dyDescent="0.2">
      <c r="B152" s="6" t="str">
        <f>B16</f>
        <v>Personnel Economic Relief Allowance</v>
      </c>
      <c r="C152" s="9">
        <f t="shared" ref="C152:C204" si="0">D152/12</f>
        <v>111000</v>
      </c>
      <c r="D152" s="9">
        <f>C16</f>
        <v>1332000</v>
      </c>
      <c r="F152" s="1"/>
      <c r="G152" s="1"/>
      <c r="H152" s="1"/>
      <c r="I152" s="1"/>
    </row>
    <row r="153" spans="2:9" s="3" customFormat="1" hidden="1" x14ac:dyDescent="0.2">
      <c r="B153" s="6" t="str">
        <f>B17</f>
        <v>Representation Allowance</v>
      </c>
      <c r="C153" s="9">
        <f t="shared" si="0"/>
        <v>23500</v>
      </c>
      <c r="D153" s="9">
        <f>C17</f>
        <v>282000</v>
      </c>
      <c r="F153" s="1"/>
      <c r="G153" s="1"/>
      <c r="H153" s="1"/>
      <c r="I153" s="1"/>
    </row>
    <row r="154" spans="2:9" s="3" customFormat="1" ht="15" hidden="1" customHeight="1" x14ac:dyDescent="0.2">
      <c r="B154" s="6" t="str">
        <f>B18</f>
        <v>Transportation Allowance</v>
      </c>
      <c r="C154" s="9">
        <f t="shared" si="0"/>
        <v>23500</v>
      </c>
      <c r="D154" s="9">
        <f>C18</f>
        <v>282000</v>
      </c>
      <c r="F154" s="1"/>
      <c r="G154" s="1"/>
      <c r="H154" s="1"/>
      <c r="I154" s="1"/>
    </row>
    <row r="155" spans="2:9" s="3" customFormat="1" hidden="1" x14ac:dyDescent="0.2">
      <c r="B155" s="6" t="str">
        <f>B19</f>
        <v>Clothing &amp; Uniform Allowance</v>
      </c>
      <c r="C155" s="9">
        <f t="shared" si="0"/>
        <v>18500</v>
      </c>
      <c r="D155" s="9">
        <f>C19</f>
        <v>222000</v>
      </c>
      <c r="F155" s="1"/>
      <c r="G155" s="1"/>
      <c r="H155" s="1"/>
      <c r="I155" s="1"/>
    </row>
    <row r="156" spans="2:9" s="3" customFormat="1" hidden="1" x14ac:dyDescent="0.2">
      <c r="B156" s="6" t="e">
        <f>#REF!</f>
        <v>#REF!</v>
      </c>
      <c r="C156" s="9" t="e">
        <f t="shared" si="0"/>
        <v>#REF!</v>
      </c>
      <c r="D156" s="9" t="e">
        <f>#REF!</f>
        <v>#REF!</v>
      </c>
      <c r="F156" s="1"/>
      <c r="G156" s="1"/>
      <c r="H156" s="1"/>
      <c r="I156" s="1"/>
    </row>
    <row r="157" spans="2:9" s="3" customFormat="1" ht="15" hidden="1" customHeight="1" x14ac:dyDescent="0.2">
      <c r="B157" s="6" t="str">
        <f>B20</f>
        <v>Year-end Bonus</v>
      </c>
      <c r="C157" s="9">
        <f t="shared" si="0"/>
        <v>161488.66666666666</v>
      </c>
      <c r="D157" s="9">
        <f>C20</f>
        <v>1937864</v>
      </c>
      <c r="F157" s="1"/>
      <c r="G157" s="1"/>
      <c r="H157" s="1"/>
      <c r="I157" s="1"/>
    </row>
    <row r="158" spans="2:9" s="3" customFormat="1" hidden="1" x14ac:dyDescent="0.2">
      <c r="B158" s="6" t="str">
        <f>B22</f>
        <v>Retirement and Life Insurance Premiums</v>
      </c>
      <c r="C158" s="9">
        <f t="shared" si="0"/>
        <v>116271.83999999998</v>
      </c>
      <c r="D158" s="9">
        <f>C22</f>
        <v>1395262.0799999998</v>
      </c>
      <c r="F158" s="1"/>
      <c r="G158" s="1"/>
      <c r="H158" s="1"/>
      <c r="I158" s="1"/>
    </row>
    <row r="159" spans="2:9" s="3" customFormat="1" hidden="1" x14ac:dyDescent="0.2">
      <c r="B159" s="6" t="str">
        <f>B23</f>
        <v>Pag-ibig Contribution</v>
      </c>
      <c r="C159" s="9">
        <f t="shared" si="0"/>
        <v>4844.66</v>
      </c>
      <c r="D159" s="9">
        <f>C23</f>
        <v>58135.92</v>
      </c>
      <c r="F159" s="1"/>
      <c r="G159" s="1"/>
      <c r="H159" s="1"/>
      <c r="I159" s="1"/>
    </row>
    <row r="160" spans="2:9" s="3" customFormat="1" hidden="1" x14ac:dyDescent="0.2">
      <c r="B160" s="6" t="str">
        <f>B24</f>
        <v>Philhealth Contributions</v>
      </c>
      <c r="C160" s="9">
        <f t="shared" si="0"/>
        <v>38757.279999999999</v>
      </c>
      <c r="D160" s="9">
        <f>C24</f>
        <v>465087.36</v>
      </c>
      <c r="F160" s="1"/>
      <c r="G160" s="1"/>
      <c r="H160" s="1"/>
      <c r="I160" s="1"/>
    </row>
    <row r="161" spans="2:9" s="3" customFormat="1" hidden="1" x14ac:dyDescent="0.2">
      <c r="B161" s="6" t="str">
        <f>B25</f>
        <v>Employees Compensation Insurance Premiums</v>
      </c>
      <c r="C161" s="9">
        <f t="shared" si="0"/>
        <v>4600</v>
      </c>
      <c r="D161" s="9">
        <f>C25</f>
        <v>55200</v>
      </c>
      <c r="F161" s="1"/>
      <c r="G161" s="1"/>
      <c r="H161" s="1"/>
      <c r="I161" s="1"/>
    </row>
    <row r="162" spans="2:9" s="3" customFormat="1" hidden="1" x14ac:dyDescent="0.2">
      <c r="B162" s="6" t="s">
        <v>92</v>
      </c>
      <c r="C162" s="9" t="e">
        <f t="shared" si="0"/>
        <v>#REF!</v>
      </c>
      <c r="D162" s="9" t="e">
        <f>#REF!</f>
        <v>#REF!</v>
      </c>
      <c r="F162" s="1"/>
      <c r="G162" s="1"/>
      <c r="H162" s="1"/>
      <c r="I162" s="1"/>
    </row>
    <row r="163" spans="2:9" s="3" customFormat="1" hidden="1" x14ac:dyDescent="0.2">
      <c r="B163" s="6" t="str">
        <f>B28</f>
        <v>Other Personnel Benefits</v>
      </c>
      <c r="C163" s="9">
        <f t="shared" si="0"/>
        <v>111733.81666666667</v>
      </c>
      <c r="D163" s="9">
        <f>C28</f>
        <v>1340805.8</v>
      </c>
      <c r="F163" s="1"/>
      <c r="G163" s="1"/>
      <c r="H163" s="1"/>
      <c r="I163" s="1"/>
    </row>
    <row r="164" spans="2:9" s="3" customFormat="1" hidden="1" x14ac:dyDescent="0.2">
      <c r="B164" s="6" t="str">
        <f>B29</f>
        <v>Office Supplies Expenses</v>
      </c>
      <c r="C164" s="9">
        <f t="shared" si="0"/>
        <v>0</v>
      </c>
      <c r="D164" s="9">
        <f>C29</f>
        <v>0</v>
      </c>
      <c r="F164" s="1"/>
      <c r="G164" s="1"/>
      <c r="H164" s="1"/>
      <c r="I164" s="1"/>
    </row>
    <row r="165" spans="2:9" s="3" customFormat="1" hidden="1" x14ac:dyDescent="0.2">
      <c r="B165" s="6" t="str">
        <f>B30</f>
        <v>Fuel, Oil &amp; Lubricants Expenses</v>
      </c>
      <c r="C165" s="9">
        <f t="shared" si="0"/>
        <v>99254.166666666672</v>
      </c>
      <c r="D165" s="9">
        <f>C30</f>
        <v>1191050</v>
      </c>
      <c r="F165" s="1"/>
      <c r="G165" s="1"/>
      <c r="H165" s="1"/>
      <c r="I165" s="1"/>
    </row>
    <row r="166" spans="2:9" s="3" customFormat="1" hidden="1" x14ac:dyDescent="0.2">
      <c r="B166" s="6" t="e">
        <f>#REF!</f>
        <v>#REF!</v>
      </c>
      <c r="C166" s="9" t="e">
        <f t="shared" si="0"/>
        <v>#REF!</v>
      </c>
      <c r="D166" s="9" t="e">
        <f>#REF!</f>
        <v>#REF!</v>
      </c>
      <c r="F166" s="1"/>
      <c r="G166" s="1"/>
      <c r="H166" s="1"/>
      <c r="I166" s="1"/>
    </row>
    <row r="167" spans="2:9" s="3" customFormat="1" hidden="1" x14ac:dyDescent="0.2">
      <c r="B167" s="6" t="str">
        <f t="shared" ref="B167:B173" si="1">B33</f>
        <v>Travel Expenses</v>
      </c>
      <c r="C167" s="9">
        <f t="shared" si="0"/>
        <v>90933.333333333328</v>
      </c>
      <c r="D167" s="9">
        <f t="shared" ref="D167:D174" si="2">C33</f>
        <v>1091200</v>
      </c>
      <c r="F167" s="1"/>
      <c r="G167" s="1"/>
      <c r="H167" s="1"/>
      <c r="I167" s="1"/>
    </row>
    <row r="168" spans="2:9" s="3" customFormat="1" hidden="1" x14ac:dyDescent="0.2">
      <c r="B168" s="6" t="str">
        <f t="shared" si="1"/>
        <v>Training &amp; Scholarship Expenses</v>
      </c>
      <c r="C168" s="9">
        <f t="shared" si="0"/>
        <v>35666.666666666664</v>
      </c>
      <c r="D168" s="9">
        <f t="shared" si="2"/>
        <v>428000</v>
      </c>
      <c r="F168" s="1"/>
      <c r="G168" s="1"/>
      <c r="H168" s="1"/>
      <c r="I168" s="1"/>
    </row>
    <row r="169" spans="2:9" s="3" customFormat="1" hidden="1" x14ac:dyDescent="0.2">
      <c r="B169" s="6" t="str">
        <f t="shared" si="1"/>
        <v>Electricity Expenses</v>
      </c>
      <c r="C169" s="9">
        <f t="shared" si="0"/>
        <v>790000</v>
      </c>
      <c r="D169" s="9">
        <f t="shared" si="2"/>
        <v>9480000</v>
      </c>
      <c r="F169" s="1"/>
      <c r="G169" s="1"/>
      <c r="H169" s="1"/>
      <c r="I169" s="1"/>
    </row>
    <row r="170" spans="2:9" s="3" customFormat="1" hidden="1" x14ac:dyDescent="0.2">
      <c r="B170" s="6" t="str">
        <f t="shared" si="1"/>
        <v>Postage &amp; Courier Services</v>
      </c>
      <c r="C170" s="9">
        <f t="shared" si="0"/>
        <v>2083.3333333333335</v>
      </c>
      <c r="D170" s="9">
        <f t="shared" si="2"/>
        <v>25000</v>
      </c>
      <c r="F170" s="1"/>
      <c r="G170" s="1"/>
      <c r="H170" s="1"/>
      <c r="I170" s="1"/>
    </row>
    <row r="171" spans="2:9" s="3" customFormat="1" hidden="1" x14ac:dyDescent="0.2">
      <c r="B171" s="6" t="str">
        <f t="shared" si="1"/>
        <v>Telephone Expenses-Landline</v>
      </c>
      <c r="C171" s="9">
        <f t="shared" si="0"/>
        <v>2000</v>
      </c>
      <c r="D171" s="9">
        <f t="shared" si="2"/>
        <v>24000</v>
      </c>
      <c r="F171" s="1"/>
      <c r="G171" s="1"/>
      <c r="H171" s="1"/>
      <c r="I171" s="1"/>
    </row>
    <row r="172" spans="2:9" s="3" customFormat="1" hidden="1" x14ac:dyDescent="0.2">
      <c r="B172" s="6" t="str">
        <f t="shared" si="1"/>
        <v>Telephone Expenses-Mobile</v>
      </c>
      <c r="C172" s="9">
        <f t="shared" si="0"/>
        <v>10500</v>
      </c>
      <c r="D172" s="9">
        <f t="shared" si="2"/>
        <v>126000</v>
      </c>
      <c r="F172" s="1"/>
      <c r="G172" s="1"/>
      <c r="H172" s="1"/>
      <c r="I172" s="1"/>
    </row>
    <row r="173" spans="2:9" s="3" customFormat="1" ht="15" hidden="1" customHeight="1" x14ac:dyDescent="0.2">
      <c r="B173" s="6" t="str">
        <f t="shared" si="1"/>
        <v>Internet Subscription Expenses</v>
      </c>
      <c r="C173" s="9">
        <f t="shared" si="0"/>
        <v>12266.666666666666</v>
      </c>
      <c r="D173" s="9">
        <f t="shared" si="2"/>
        <v>147200</v>
      </c>
      <c r="F173" s="1"/>
      <c r="G173" s="1"/>
      <c r="H173" s="1"/>
      <c r="I173" s="1"/>
    </row>
    <row r="174" spans="2:9" s="3" customFormat="1" ht="15" hidden="1" customHeight="1" x14ac:dyDescent="0.2">
      <c r="B174" s="6" t="s">
        <v>35</v>
      </c>
      <c r="C174" s="9">
        <f t="shared" si="0"/>
        <v>0</v>
      </c>
      <c r="D174" s="9">
        <f t="shared" si="2"/>
        <v>0</v>
      </c>
      <c r="F174" s="1"/>
      <c r="G174" s="1"/>
      <c r="H174" s="1"/>
      <c r="I174" s="1"/>
    </row>
    <row r="175" spans="2:9" s="3" customFormat="1" hidden="1" x14ac:dyDescent="0.2">
      <c r="B175" s="6" t="str">
        <f t="shared" ref="B175:B180" si="3">B43</f>
        <v>Printing &amp; Publication Expenses</v>
      </c>
      <c r="C175" s="9">
        <f t="shared" si="0"/>
        <v>1350</v>
      </c>
      <c r="D175" s="9">
        <f t="shared" ref="D175:D181" si="4">C43</f>
        <v>16200</v>
      </c>
      <c r="F175" s="1"/>
      <c r="G175" s="1"/>
      <c r="H175" s="1"/>
      <c r="I175" s="1"/>
    </row>
    <row r="176" spans="2:9" s="3" customFormat="1" hidden="1" x14ac:dyDescent="0.2">
      <c r="B176" s="6" t="str">
        <f t="shared" si="3"/>
        <v>Advertising, Promotional &amp; Marketing Expenses</v>
      </c>
      <c r="C176" s="9">
        <f t="shared" si="0"/>
        <v>23333.333333333332</v>
      </c>
      <c r="D176" s="9">
        <f t="shared" si="4"/>
        <v>280000</v>
      </c>
      <c r="F176" s="1"/>
      <c r="G176" s="1"/>
      <c r="H176" s="1"/>
      <c r="I176" s="1"/>
    </row>
    <row r="177" spans="2:9" s="3" customFormat="1" hidden="1" x14ac:dyDescent="0.2">
      <c r="B177" s="6" t="str">
        <f t="shared" si="3"/>
        <v>Taxes, Duties &amp; Licenses</v>
      </c>
      <c r="C177" s="9">
        <f t="shared" si="0"/>
        <v>75127.519281066678</v>
      </c>
      <c r="D177" s="9">
        <f t="shared" si="4"/>
        <v>901530.23137280019</v>
      </c>
      <c r="F177" s="1"/>
      <c r="G177" s="1"/>
      <c r="H177" s="1"/>
      <c r="I177" s="1"/>
    </row>
    <row r="178" spans="2:9" s="3" customFormat="1" hidden="1" x14ac:dyDescent="0.2">
      <c r="B178" s="6" t="str">
        <f t="shared" si="3"/>
        <v>Insurance Expenses</v>
      </c>
      <c r="C178" s="9">
        <f t="shared" si="0"/>
        <v>26416.666666666668</v>
      </c>
      <c r="D178" s="9">
        <f t="shared" si="4"/>
        <v>317000</v>
      </c>
      <c r="F178" s="1"/>
      <c r="G178" s="1"/>
      <c r="H178" s="1"/>
      <c r="I178" s="1"/>
    </row>
    <row r="179" spans="2:9" s="3" customFormat="1" hidden="1" x14ac:dyDescent="0.2">
      <c r="B179" s="6" t="str">
        <f t="shared" si="3"/>
        <v>Representation Expenses</v>
      </c>
      <c r="C179" s="9">
        <f t="shared" si="0"/>
        <v>12000</v>
      </c>
      <c r="D179" s="9">
        <f t="shared" si="4"/>
        <v>144000</v>
      </c>
      <c r="F179" s="1"/>
      <c r="G179" s="1"/>
      <c r="H179" s="1"/>
      <c r="I179" s="1"/>
    </row>
    <row r="180" spans="2:9" s="3" customFormat="1" hidden="1" x14ac:dyDescent="0.2">
      <c r="B180" s="6" t="str">
        <f t="shared" si="3"/>
        <v>Rent/Lease Expenses</v>
      </c>
      <c r="C180" s="9">
        <f t="shared" si="0"/>
        <v>200</v>
      </c>
      <c r="D180" s="9">
        <f t="shared" si="4"/>
        <v>2400</v>
      </c>
      <c r="F180" s="1"/>
      <c r="G180" s="1"/>
      <c r="H180" s="1"/>
      <c r="I180" s="1"/>
    </row>
    <row r="181" spans="2:9" s="3" customFormat="1" hidden="1" x14ac:dyDescent="0.2">
      <c r="B181" s="6" t="s">
        <v>44</v>
      </c>
      <c r="C181" s="9">
        <f t="shared" si="0"/>
        <v>0</v>
      </c>
      <c r="D181" s="9">
        <f t="shared" si="4"/>
        <v>0</v>
      </c>
      <c r="F181" s="1"/>
      <c r="G181" s="1"/>
      <c r="H181" s="1"/>
      <c r="I181" s="1"/>
    </row>
    <row r="182" spans="2:9" s="3" customFormat="1" hidden="1" x14ac:dyDescent="0.2">
      <c r="B182" s="6" t="str">
        <f t="shared" ref="B182:B188" si="5">B51</f>
        <v>Membership Dues and Contributions to Organizations</v>
      </c>
      <c r="C182" s="9">
        <f t="shared" si="0"/>
        <v>2500</v>
      </c>
      <c r="D182" s="9">
        <f t="shared" ref="D182:D188" si="6">C51</f>
        <v>30000</v>
      </c>
      <c r="F182" s="1"/>
      <c r="G182" s="1"/>
      <c r="H182" s="1"/>
      <c r="I182" s="1"/>
    </row>
    <row r="183" spans="2:9" s="3" customFormat="1" hidden="1" x14ac:dyDescent="0.2">
      <c r="B183" s="6" t="str">
        <f t="shared" si="5"/>
        <v>Repair and Maintenance - Infrastructure Assets</v>
      </c>
      <c r="C183" s="9">
        <f t="shared" si="0"/>
        <v>1666.6666666666667</v>
      </c>
      <c r="D183" s="9">
        <f t="shared" si="6"/>
        <v>20000</v>
      </c>
      <c r="F183" s="1"/>
      <c r="G183" s="1"/>
      <c r="H183" s="1"/>
      <c r="I183" s="1"/>
    </row>
    <row r="184" spans="2:9" s="3" customFormat="1" hidden="1" x14ac:dyDescent="0.2">
      <c r="B184" s="6" t="str">
        <f t="shared" si="5"/>
        <v>Repair &amp; Maintenance - Office Equipment</v>
      </c>
      <c r="C184" s="9">
        <f t="shared" si="0"/>
        <v>4050</v>
      </c>
      <c r="D184" s="9">
        <f t="shared" si="6"/>
        <v>48600</v>
      </c>
      <c r="F184" s="1"/>
      <c r="G184" s="1"/>
      <c r="H184" s="1"/>
      <c r="I184" s="1"/>
    </row>
    <row r="185" spans="2:9" s="3" customFormat="1" hidden="1" x14ac:dyDescent="0.2">
      <c r="B185" s="6" t="str">
        <f t="shared" si="5"/>
        <v>Repair &amp; Maintenance - Transportation Equipment</v>
      </c>
      <c r="C185" s="9">
        <f t="shared" si="0"/>
        <v>48995.416666666664</v>
      </c>
      <c r="D185" s="9">
        <f t="shared" si="6"/>
        <v>587945</v>
      </c>
      <c r="F185" s="1"/>
      <c r="G185" s="1"/>
      <c r="H185" s="1"/>
      <c r="I185" s="1"/>
    </row>
    <row r="186" spans="2:9" s="3" customFormat="1" hidden="1" x14ac:dyDescent="0.2">
      <c r="B186" s="6" t="str">
        <f t="shared" si="5"/>
        <v xml:space="preserve">Repair &amp; Maintenance -  Machinery &amp; Equipment </v>
      </c>
      <c r="C186" s="9">
        <f t="shared" si="0"/>
        <v>23483.333333333332</v>
      </c>
      <c r="D186" s="9">
        <f t="shared" si="6"/>
        <v>281800</v>
      </c>
      <c r="F186" s="1"/>
      <c r="G186" s="1"/>
      <c r="H186" s="1"/>
      <c r="I186" s="1"/>
    </row>
    <row r="187" spans="2:9" s="3" customFormat="1" hidden="1" x14ac:dyDescent="0.2">
      <c r="B187" s="6" t="str">
        <f t="shared" si="5"/>
        <v>Donations</v>
      </c>
      <c r="C187" s="9">
        <f t="shared" si="0"/>
        <v>4166.666666666667</v>
      </c>
      <c r="D187" s="9">
        <f t="shared" si="6"/>
        <v>50000</v>
      </c>
      <c r="F187" s="1"/>
      <c r="G187" s="1"/>
      <c r="H187" s="1"/>
      <c r="I187" s="1"/>
    </row>
    <row r="188" spans="2:9" s="3" customFormat="1" hidden="1" x14ac:dyDescent="0.2">
      <c r="B188" s="6" t="str">
        <f t="shared" si="5"/>
        <v>Legal Services</v>
      </c>
      <c r="C188" s="9">
        <f t="shared" si="0"/>
        <v>8333.3333333333339</v>
      </c>
      <c r="D188" s="9">
        <f t="shared" si="6"/>
        <v>100000</v>
      </c>
      <c r="F188" s="1"/>
      <c r="G188" s="1"/>
      <c r="H188" s="1"/>
      <c r="I188" s="1"/>
    </row>
    <row r="189" spans="2:9" s="3" customFormat="1" hidden="1" x14ac:dyDescent="0.2">
      <c r="B189" s="6" t="str">
        <f>B59</f>
        <v>Labor and Wages</v>
      </c>
      <c r="C189" s="9">
        <f t="shared" si="0"/>
        <v>139400</v>
      </c>
      <c r="D189" s="9">
        <f>C59</f>
        <v>1672800</v>
      </c>
      <c r="F189" s="1"/>
      <c r="G189" s="1"/>
      <c r="H189" s="1"/>
      <c r="I189" s="1"/>
    </row>
    <row r="190" spans="2:9" s="3" customFormat="1" hidden="1" x14ac:dyDescent="0.2">
      <c r="B190" s="1" t="s">
        <v>93</v>
      </c>
      <c r="C190" s="9">
        <f>D190/12</f>
        <v>4166.666666666667</v>
      </c>
      <c r="D190" s="9">
        <f>C56</f>
        <v>50000</v>
      </c>
      <c r="F190" s="1"/>
      <c r="G190" s="1"/>
      <c r="H190" s="1"/>
      <c r="I190" s="1"/>
    </row>
    <row r="191" spans="2:9" s="3" customFormat="1" hidden="1" x14ac:dyDescent="0.2">
      <c r="B191" s="6" t="str">
        <f>B63</f>
        <v>Other Maintenance &amp; Operating Expenses</v>
      </c>
      <c r="C191" s="9">
        <f t="shared" si="0"/>
        <v>49250</v>
      </c>
      <c r="D191" s="9">
        <f>C63</f>
        <v>591000</v>
      </c>
      <c r="F191" s="1"/>
      <c r="G191" s="1"/>
      <c r="H191" s="1"/>
      <c r="I191" s="1"/>
    </row>
    <row r="192" spans="2:9" s="3" customFormat="1" hidden="1" x14ac:dyDescent="0.2">
      <c r="B192" s="6" t="e">
        <f>#REF!</f>
        <v>#REF!</v>
      </c>
      <c r="C192" s="9" t="e">
        <f t="shared" si="0"/>
        <v>#REF!</v>
      </c>
      <c r="D192" s="9" t="e">
        <f>#REF!</f>
        <v>#REF!</v>
      </c>
      <c r="F192" s="1"/>
      <c r="G192" s="1"/>
      <c r="H192" s="1"/>
      <c r="I192" s="1"/>
    </row>
    <row r="193" spans="2:9" s="3" customFormat="1" hidden="1" x14ac:dyDescent="0.2">
      <c r="B193" s="6" t="str">
        <f>B76</f>
        <v>Office Supplies Inventory</v>
      </c>
      <c r="C193" s="9">
        <f t="shared" si="0"/>
        <v>45486.875</v>
      </c>
      <c r="D193" s="9">
        <f>C76</f>
        <v>545842.5</v>
      </c>
      <c r="F193" s="1"/>
      <c r="G193" s="1"/>
      <c r="H193" s="1"/>
      <c r="I193" s="1"/>
    </row>
    <row r="194" spans="2:9" s="3" customFormat="1" hidden="1" x14ac:dyDescent="0.2">
      <c r="B194" s="6" t="str">
        <f>B84</f>
        <v>Other Supplies &amp; Materials  Inventory - new service</v>
      </c>
      <c r="C194" s="9">
        <f t="shared" si="0"/>
        <v>92937.5</v>
      </c>
      <c r="D194" s="9">
        <f>C84</f>
        <v>1115250</v>
      </c>
      <c r="F194" s="1"/>
      <c r="G194" s="1"/>
      <c r="H194" s="1"/>
      <c r="I194" s="1"/>
    </row>
    <row r="195" spans="2:9" s="3" customFormat="1" hidden="1" x14ac:dyDescent="0.2">
      <c r="B195" s="6" t="str">
        <f>B85</f>
        <v>Other Supplies &amp; Materials  Inventory - maintenance</v>
      </c>
      <c r="C195" s="9">
        <f t="shared" si="0"/>
        <v>122729.16666666667</v>
      </c>
      <c r="D195" s="9">
        <f>C85</f>
        <v>1472750</v>
      </c>
      <c r="F195" s="1"/>
      <c r="G195" s="1"/>
      <c r="H195" s="1"/>
      <c r="I195" s="1"/>
    </row>
    <row r="196" spans="2:9" s="3" customFormat="1" hidden="1" x14ac:dyDescent="0.2">
      <c r="B196" s="6" t="str">
        <f>B86</f>
        <v>Merchandise Inventory</v>
      </c>
      <c r="C196" s="9">
        <f t="shared" si="0"/>
        <v>133662.5</v>
      </c>
      <c r="D196" s="9">
        <f>C86</f>
        <v>1603950</v>
      </c>
      <c r="F196" s="1"/>
      <c r="G196" s="1"/>
      <c r="H196" s="1"/>
      <c r="I196" s="1"/>
    </row>
    <row r="197" spans="2:9" s="3" customFormat="1" hidden="1" x14ac:dyDescent="0.2">
      <c r="B197" s="6" t="str">
        <f>B90</f>
        <v>Buildings</v>
      </c>
      <c r="C197" s="9">
        <f t="shared" si="0"/>
        <v>20833.333333333332</v>
      </c>
      <c r="D197" s="9">
        <f>C90</f>
        <v>250000</v>
      </c>
      <c r="F197" s="1"/>
      <c r="G197" s="1"/>
      <c r="H197" s="1"/>
      <c r="I197" s="1"/>
    </row>
    <row r="198" spans="2:9" s="3" customFormat="1" hidden="1" x14ac:dyDescent="0.2">
      <c r="B198" s="6" t="str">
        <f>B91</f>
        <v>Office Equipment</v>
      </c>
      <c r="C198" s="9">
        <f t="shared" si="0"/>
        <v>0</v>
      </c>
      <c r="D198" s="9">
        <f>C91</f>
        <v>0</v>
      </c>
      <c r="F198" s="1"/>
      <c r="G198" s="1"/>
      <c r="H198" s="1"/>
      <c r="I198" s="1"/>
    </row>
    <row r="199" spans="2:9" s="3" customFormat="1" ht="15" hidden="1" customHeight="1" x14ac:dyDescent="0.2">
      <c r="B199" s="6" t="str">
        <f>B92</f>
        <v>Information &amp; Communication Technology Equipment</v>
      </c>
      <c r="C199" s="9">
        <f t="shared" si="0"/>
        <v>19166.666666666668</v>
      </c>
      <c r="D199" s="9">
        <f>C92</f>
        <v>230000</v>
      </c>
      <c r="F199" s="1"/>
      <c r="G199" s="1"/>
      <c r="H199" s="1"/>
      <c r="I199" s="1"/>
    </row>
    <row r="200" spans="2:9" s="3" customFormat="1" ht="15" hidden="1" customHeight="1" x14ac:dyDescent="0.2">
      <c r="B200" s="6" t="str">
        <f>B94</f>
        <v>Furnitures &amp; Fixtures</v>
      </c>
      <c r="C200" s="9">
        <f t="shared" si="0"/>
        <v>0</v>
      </c>
      <c r="D200" s="9">
        <f>C94</f>
        <v>0</v>
      </c>
      <c r="F200" s="1"/>
      <c r="G200" s="1"/>
      <c r="H200" s="1"/>
      <c r="I200" s="1"/>
    </row>
    <row r="201" spans="2:9" s="3" customFormat="1" hidden="1" x14ac:dyDescent="0.2">
      <c r="B201" s="6" t="str">
        <f>B97</f>
        <v>Restricted Fund</v>
      </c>
      <c r="C201" s="9">
        <f t="shared" si="0"/>
        <v>41666.666666666664</v>
      </c>
      <c r="D201" s="9">
        <f>C97</f>
        <v>500000</v>
      </c>
      <c r="F201" s="1"/>
      <c r="G201" s="1"/>
      <c r="H201" s="1"/>
      <c r="I201" s="1"/>
    </row>
    <row r="202" spans="2:9" s="3" customFormat="1" hidden="1" x14ac:dyDescent="0.2">
      <c r="B202" s="6" t="str">
        <f>B98</f>
        <v>Sinking  Fund</v>
      </c>
      <c r="C202" s="9">
        <f t="shared" si="0"/>
        <v>100435.48142160002</v>
      </c>
      <c r="D202" s="9">
        <f>C98</f>
        <v>1205225.7770592002</v>
      </c>
      <c r="F202" s="1"/>
      <c r="G202" s="1"/>
      <c r="H202" s="1"/>
      <c r="I202" s="1"/>
    </row>
    <row r="203" spans="2:9" s="3" customFormat="1" hidden="1" x14ac:dyDescent="0.2">
      <c r="B203" s="6" t="e">
        <f>#REF!</f>
        <v>#REF!</v>
      </c>
      <c r="C203" s="9" t="e">
        <f t="shared" si="0"/>
        <v>#REF!</v>
      </c>
      <c r="D203" s="9" t="e">
        <f>#REF!</f>
        <v>#REF!</v>
      </c>
      <c r="F203" s="1"/>
      <c r="G203" s="1"/>
      <c r="H203" s="1"/>
      <c r="I203" s="1"/>
    </row>
    <row r="204" spans="2:9" s="3" customFormat="1" ht="15" hidden="1" customHeight="1" x14ac:dyDescent="0.2">
      <c r="B204" s="6" t="str">
        <f>B103</f>
        <v xml:space="preserve">DDRM Plan </v>
      </c>
      <c r="C204" s="9">
        <f t="shared" si="0"/>
        <v>0</v>
      </c>
      <c r="D204" s="9">
        <f>C103</f>
        <v>0</v>
      </c>
      <c r="F204" s="1"/>
      <c r="G204" s="1"/>
      <c r="H204" s="1"/>
      <c r="I204" s="1"/>
    </row>
    <row r="205" spans="2:9" s="3" customFormat="1" hidden="1" x14ac:dyDescent="0.2">
      <c r="B205" s="6"/>
      <c r="C205" s="5"/>
      <c r="D205" s="5"/>
      <c r="F205" s="1"/>
      <c r="G205" s="1"/>
      <c r="H205" s="1"/>
      <c r="I205" s="1"/>
    </row>
    <row r="206" spans="2:9" s="3" customFormat="1" hidden="1" x14ac:dyDescent="0.2">
      <c r="B206" s="6"/>
      <c r="C206" s="5"/>
      <c r="D206" s="5"/>
      <c r="F206" s="1"/>
      <c r="G206" s="1"/>
      <c r="H206" s="1"/>
      <c r="I206" s="1"/>
    </row>
    <row r="207" spans="2:9" s="3" customFormat="1" hidden="1" x14ac:dyDescent="0.2">
      <c r="B207" s="6"/>
      <c r="C207" s="5"/>
      <c r="D207" s="5"/>
      <c r="F207" s="1"/>
      <c r="G207" s="1"/>
      <c r="H207" s="1"/>
      <c r="I207" s="1"/>
    </row>
    <row r="208" spans="2:9" s="3" customFormat="1" hidden="1" x14ac:dyDescent="0.2">
      <c r="B208" s="6"/>
      <c r="C208" s="5"/>
      <c r="D208" s="5"/>
      <c r="F208" s="1"/>
      <c r="G208" s="1"/>
      <c r="H208" s="1"/>
      <c r="I208" s="1"/>
    </row>
    <row r="209" spans="2:9" s="3" customFormat="1" x14ac:dyDescent="0.2">
      <c r="B209" s="6"/>
      <c r="C209" s="5"/>
      <c r="D209" s="5"/>
      <c r="F209" s="1"/>
      <c r="G209" s="1"/>
      <c r="H209" s="1"/>
      <c r="I209" s="1"/>
    </row>
    <row r="210" spans="2:9" s="3" customFormat="1" x14ac:dyDescent="0.2">
      <c r="B210" s="6"/>
      <c r="C210" s="5"/>
      <c r="D210" s="32"/>
      <c r="F210" s="1"/>
      <c r="G210" s="1"/>
      <c r="H210" s="1"/>
      <c r="I210" s="1"/>
    </row>
    <row r="211" spans="2:9" s="3" customFormat="1" x14ac:dyDescent="0.2">
      <c r="B211" s="6"/>
      <c r="C211" s="5"/>
      <c r="D211" s="5"/>
      <c r="F211" s="1"/>
      <c r="G211" s="1"/>
      <c r="H211" s="1"/>
      <c r="I211" s="1"/>
    </row>
    <row r="212" spans="2:9" s="3" customFormat="1" x14ac:dyDescent="0.2">
      <c r="B212" s="6"/>
      <c r="C212" s="5"/>
      <c r="D212" s="5"/>
      <c r="F212" s="1"/>
      <c r="G212" s="1"/>
      <c r="H212" s="1"/>
      <c r="I212" s="1"/>
    </row>
    <row r="213" spans="2:9" s="3" customFormat="1" x14ac:dyDescent="0.2">
      <c r="B213" s="6"/>
      <c r="C213" s="5"/>
      <c r="D213" s="32"/>
      <c r="F213" s="1"/>
      <c r="G213" s="1"/>
      <c r="H213" s="1"/>
      <c r="I213" s="1"/>
    </row>
    <row r="214" spans="2:9" s="3" customFormat="1" x14ac:dyDescent="0.2">
      <c r="B214" s="6"/>
      <c r="C214" s="5"/>
      <c r="D214" s="5"/>
      <c r="F214" s="1"/>
      <c r="G214" s="1"/>
      <c r="H214" s="1"/>
      <c r="I214" s="1"/>
    </row>
    <row r="215" spans="2:9" s="3" customFormat="1" x14ac:dyDescent="0.2">
      <c r="B215" s="6"/>
      <c r="C215" s="5"/>
      <c r="D215" s="5"/>
      <c r="F215" s="1"/>
      <c r="G215" s="1"/>
      <c r="H215" s="1"/>
      <c r="I215" s="1"/>
    </row>
    <row r="216" spans="2:9" s="3" customFormat="1" x14ac:dyDescent="0.2">
      <c r="B216" s="6"/>
      <c r="C216" s="5"/>
      <c r="D216" s="32"/>
      <c r="F216" s="1"/>
      <c r="G216" s="1"/>
      <c r="H216" s="1"/>
      <c r="I216" s="1"/>
    </row>
    <row r="219" spans="2:9" s="3" customFormat="1" x14ac:dyDescent="0.2">
      <c r="B219" s="1"/>
      <c r="C219" s="5"/>
      <c r="D219" s="32"/>
      <c r="F219" s="1"/>
      <c r="G219" s="1"/>
      <c r="H219" s="1"/>
      <c r="I219" s="1"/>
    </row>
    <row r="222" spans="2:9" s="3" customFormat="1" x14ac:dyDescent="0.2">
      <c r="B222" s="1"/>
      <c r="C222" s="5"/>
      <c r="D222" s="32"/>
      <c r="F222" s="1"/>
      <c r="G222" s="1"/>
      <c r="H222" s="1"/>
      <c r="I222" s="1"/>
    </row>
    <row r="225" spans="2:9" s="3" customFormat="1" x14ac:dyDescent="0.2">
      <c r="B225" s="1"/>
      <c r="C225" s="5"/>
      <c r="D225" s="32"/>
      <c r="F225" s="1"/>
      <c r="G225" s="1"/>
      <c r="H225" s="1"/>
      <c r="I225" s="1"/>
    </row>
    <row r="228" spans="2:9" s="3" customFormat="1" x14ac:dyDescent="0.2">
      <c r="B228" s="1"/>
      <c r="C228" s="5"/>
      <c r="D228" s="32"/>
      <c r="F228" s="1"/>
      <c r="G228" s="1"/>
      <c r="H228" s="1"/>
      <c r="I228" s="1"/>
    </row>
    <row r="231" spans="2:9" s="3" customFormat="1" ht="15" customHeight="1" x14ac:dyDescent="0.2">
      <c r="B231" s="1"/>
      <c r="C231" s="5"/>
      <c r="D231" s="33"/>
      <c r="F231" s="1"/>
      <c r="G231" s="1"/>
      <c r="H231" s="1"/>
      <c r="I231" s="1"/>
    </row>
    <row r="232" spans="2:9" s="3" customFormat="1" x14ac:dyDescent="0.2">
      <c r="B232" s="1"/>
      <c r="C232" s="5"/>
      <c r="D232" s="32"/>
      <c r="F232" s="1"/>
      <c r="G232" s="1"/>
      <c r="H232" s="1"/>
      <c r="I232" s="1"/>
    </row>
    <row r="236" spans="2:9" s="3" customFormat="1" x14ac:dyDescent="0.2">
      <c r="B236" s="1"/>
      <c r="C236" s="5"/>
      <c r="D236" s="32"/>
      <c r="F236" s="1"/>
      <c r="G236" s="1"/>
      <c r="H236" s="1"/>
      <c r="I236" s="1"/>
    </row>
    <row r="238" spans="2:9" s="3" customFormat="1" ht="15" customHeight="1" x14ac:dyDescent="0.2">
      <c r="B238" s="1"/>
      <c r="C238" s="5"/>
      <c r="D238" s="5"/>
      <c r="F238" s="1"/>
      <c r="G238" s="1"/>
      <c r="H238" s="1"/>
      <c r="I238" s="1"/>
    </row>
    <row r="239" spans="2:9" s="3" customFormat="1" x14ac:dyDescent="0.2">
      <c r="B239" s="1"/>
      <c r="C239" s="5"/>
      <c r="D239" s="32"/>
      <c r="F239" s="1"/>
      <c r="G239" s="1"/>
      <c r="H239" s="1"/>
      <c r="I239" s="1"/>
    </row>
    <row r="242" spans="2:9" s="3" customFormat="1" x14ac:dyDescent="0.2">
      <c r="B242" s="1"/>
      <c r="C242" s="5"/>
      <c r="D242" s="32"/>
      <c r="F242" s="1"/>
      <c r="G242" s="1"/>
      <c r="H242" s="1"/>
      <c r="I242" s="1"/>
    </row>
    <row r="244" spans="2:9" s="3" customFormat="1" ht="15" customHeight="1" x14ac:dyDescent="0.2">
      <c r="B244" s="1"/>
      <c r="C244" s="5"/>
      <c r="D244" s="5"/>
      <c r="F244" s="1"/>
      <c r="G244" s="1"/>
      <c r="H244" s="1"/>
      <c r="I244" s="1"/>
    </row>
    <row r="247" spans="2:9" s="3" customFormat="1" x14ac:dyDescent="0.2">
      <c r="B247" s="1"/>
      <c r="C247" s="5"/>
      <c r="D247" s="32"/>
      <c r="F247" s="1"/>
      <c r="G247" s="1"/>
      <c r="H247" s="1"/>
      <c r="I247" s="1"/>
    </row>
    <row r="249" spans="2:9" s="3" customFormat="1" ht="15" customHeight="1" x14ac:dyDescent="0.2">
      <c r="B249" s="1"/>
      <c r="C249" s="5"/>
      <c r="D249" s="5"/>
      <c r="F249" s="1"/>
      <c r="G249" s="1"/>
      <c r="H249" s="1"/>
      <c r="I249" s="1"/>
    </row>
    <row r="250" spans="2:9" s="3" customFormat="1" x14ac:dyDescent="0.2">
      <c r="B250" s="1"/>
      <c r="C250" s="5"/>
      <c r="D250" s="32"/>
      <c r="F250" s="1"/>
      <c r="G250" s="1"/>
      <c r="H250" s="1"/>
      <c r="I250" s="1"/>
    </row>
    <row r="251" spans="2:9" s="3" customFormat="1" x14ac:dyDescent="0.2">
      <c r="B251" s="1"/>
      <c r="C251" s="9"/>
      <c r="D251" s="1"/>
      <c r="F251" s="1"/>
      <c r="G251" s="1"/>
      <c r="H251" s="1"/>
      <c r="I251" s="1"/>
    </row>
    <row r="252" spans="2:9" s="3" customFormat="1" ht="15" customHeight="1" x14ac:dyDescent="0.2">
      <c r="B252" s="1"/>
      <c r="C252" s="5"/>
      <c r="D252" s="5"/>
      <c r="F252" s="1"/>
      <c r="G252" s="1"/>
      <c r="H252" s="1"/>
      <c r="I252" s="1"/>
    </row>
    <row r="253" spans="2:9" s="3" customFormat="1" x14ac:dyDescent="0.2">
      <c r="B253" s="1"/>
      <c r="C253" s="5"/>
      <c r="D253" s="32"/>
      <c r="F253" s="1"/>
      <c r="G253" s="1"/>
      <c r="H253" s="1"/>
      <c r="I253" s="1"/>
    </row>
    <row r="255" spans="2:9" s="3" customFormat="1" ht="15" customHeight="1" x14ac:dyDescent="0.2">
      <c r="B255" s="1"/>
      <c r="C255" s="5"/>
      <c r="D255" s="5"/>
      <c r="F255" s="1"/>
      <c r="G255" s="1"/>
      <c r="H255" s="1"/>
      <c r="I255" s="1"/>
    </row>
    <row r="256" spans="2:9" s="3" customFormat="1" x14ac:dyDescent="0.2">
      <c r="B256" s="1"/>
      <c r="C256" s="5"/>
      <c r="D256" s="32"/>
      <c r="F256" s="1"/>
      <c r="G256" s="1"/>
      <c r="H256" s="1"/>
      <c r="I256" s="1"/>
    </row>
    <row r="258" spans="2:9" s="3" customFormat="1" ht="15" customHeight="1" x14ac:dyDescent="0.2">
      <c r="B258" s="1"/>
      <c r="C258" s="5"/>
      <c r="D258" s="5"/>
      <c r="F258" s="1"/>
      <c r="G258" s="1"/>
      <c r="H258" s="1"/>
      <c r="I258" s="1"/>
    </row>
    <row r="259" spans="2:9" s="3" customFormat="1" x14ac:dyDescent="0.2">
      <c r="B259" s="1"/>
      <c r="C259" s="5"/>
      <c r="D259" s="32"/>
      <c r="F259" s="1"/>
      <c r="G259" s="1"/>
      <c r="H259" s="1"/>
      <c r="I259" s="1"/>
    </row>
    <row r="261" spans="2:9" s="3" customFormat="1" ht="15" customHeight="1" x14ac:dyDescent="0.2">
      <c r="B261" s="1"/>
      <c r="C261" s="5"/>
      <c r="D261" s="5"/>
      <c r="F261" s="1"/>
      <c r="G261" s="1"/>
      <c r="H261" s="1"/>
      <c r="I261" s="1"/>
    </row>
    <row r="262" spans="2:9" s="3" customFormat="1" x14ac:dyDescent="0.2">
      <c r="B262" s="1"/>
      <c r="C262" s="5"/>
      <c r="D262" s="32"/>
      <c r="F262" s="1"/>
      <c r="G262" s="1"/>
      <c r="H262" s="1"/>
      <c r="I262" s="1"/>
    </row>
    <row r="264" spans="2:9" s="3" customFormat="1" x14ac:dyDescent="0.2">
      <c r="B264" s="1"/>
      <c r="C264" s="5"/>
      <c r="D264" s="32"/>
      <c r="F264" s="1"/>
      <c r="G264" s="1"/>
      <c r="H264" s="1"/>
      <c r="I264" s="1"/>
    </row>
    <row r="266" spans="2:9" s="3" customFormat="1" ht="15" customHeight="1" x14ac:dyDescent="0.2">
      <c r="B266" s="1"/>
      <c r="C266" s="5"/>
      <c r="D266" s="5"/>
      <c r="F266" s="1"/>
      <c r="G266" s="1"/>
      <c r="H266" s="1"/>
      <c r="I266" s="1"/>
    </row>
    <row r="267" spans="2:9" s="3" customFormat="1" x14ac:dyDescent="0.2">
      <c r="B267" s="1"/>
      <c r="C267" s="5"/>
      <c r="D267" s="32"/>
      <c r="F267" s="1"/>
      <c r="G267" s="1"/>
      <c r="H267" s="1"/>
      <c r="I267" s="1"/>
    </row>
    <row r="271" spans="2:9" s="3" customFormat="1" x14ac:dyDescent="0.2">
      <c r="B271" s="1"/>
      <c r="C271" s="9"/>
      <c r="D271" s="9"/>
      <c r="F271" s="1"/>
      <c r="G271" s="1"/>
      <c r="H271" s="1"/>
      <c r="I271" s="1"/>
    </row>
    <row r="510" spans="2:9" s="5" customFormat="1" x14ac:dyDescent="0.2">
      <c r="B510" s="9"/>
      <c r="E510" s="3"/>
      <c r="F510" s="1"/>
      <c r="G510" s="1"/>
      <c r="H510" s="1"/>
      <c r="I510" s="1"/>
    </row>
    <row r="511" spans="2:9" s="5" customFormat="1" x14ac:dyDescent="0.2">
      <c r="B511" s="9"/>
      <c r="E511" s="3"/>
      <c r="F511" s="1"/>
      <c r="G511" s="1"/>
      <c r="H511" s="1"/>
      <c r="I511" s="1"/>
    </row>
    <row r="512" spans="2:9" s="5" customFormat="1" x14ac:dyDescent="0.2">
      <c r="B512" s="9"/>
      <c r="E512" s="3"/>
      <c r="F512" s="1"/>
      <c r="G512" s="1"/>
      <c r="H512" s="1"/>
      <c r="I512" s="1"/>
    </row>
    <row r="513" spans="2:9" s="5" customFormat="1" x14ac:dyDescent="0.2">
      <c r="B513" s="9"/>
      <c r="E513" s="3"/>
      <c r="F513" s="1"/>
      <c r="G513" s="1"/>
      <c r="H513" s="1"/>
      <c r="I513" s="1"/>
    </row>
    <row r="514" spans="2:9" s="5" customFormat="1" x14ac:dyDescent="0.2">
      <c r="B514" s="9"/>
      <c r="E514" s="3"/>
      <c r="F514" s="1"/>
      <c r="G514" s="1"/>
      <c r="H514" s="1"/>
      <c r="I514" s="1"/>
    </row>
    <row r="515" spans="2:9" s="5" customFormat="1" x14ac:dyDescent="0.2">
      <c r="B515" s="9"/>
      <c r="E515" s="3"/>
      <c r="F515" s="1"/>
      <c r="G515" s="1"/>
      <c r="H515" s="1"/>
      <c r="I515" s="1"/>
    </row>
    <row r="516" spans="2:9" s="5" customFormat="1" x14ac:dyDescent="0.2">
      <c r="B516" s="9"/>
      <c r="E516" s="3"/>
      <c r="F516" s="1"/>
      <c r="G516" s="1"/>
      <c r="H516" s="1"/>
      <c r="I516" s="1"/>
    </row>
    <row r="517" spans="2:9" s="5" customFormat="1" x14ac:dyDescent="0.2">
      <c r="B517" s="9"/>
      <c r="E517" s="3"/>
      <c r="F517" s="1"/>
      <c r="G517" s="1"/>
      <c r="H517" s="1"/>
      <c r="I517" s="1"/>
    </row>
    <row r="518" spans="2:9" s="5" customFormat="1" x14ac:dyDescent="0.2">
      <c r="B518" s="9"/>
      <c r="E518" s="3"/>
      <c r="F518" s="1"/>
      <c r="G518" s="1"/>
      <c r="H518" s="1"/>
      <c r="I518" s="1"/>
    </row>
    <row r="519" spans="2:9" s="5" customFormat="1" x14ac:dyDescent="0.2">
      <c r="B519" s="9"/>
      <c r="E519" s="3"/>
      <c r="F519" s="1"/>
      <c r="G519" s="1"/>
      <c r="H519" s="1"/>
      <c r="I519" s="1"/>
    </row>
    <row r="520" spans="2:9" s="5" customFormat="1" x14ac:dyDescent="0.2">
      <c r="B520" s="9"/>
      <c r="E520" s="3"/>
      <c r="F520" s="1"/>
      <c r="G520" s="1"/>
      <c r="H520" s="1"/>
      <c r="I520" s="1"/>
    </row>
    <row r="521" spans="2:9" s="5" customFormat="1" x14ac:dyDescent="0.2">
      <c r="B521" s="9"/>
      <c r="E521" s="3"/>
      <c r="F521" s="1"/>
      <c r="G521" s="1"/>
      <c r="H521" s="1"/>
      <c r="I521" s="1"/>
    </row>
    <row r="522" spans="2:9" s="5" customFormat="1" x14ac:dyDescent="0.2">
      <c r="B522" s="9"/>
      <c r="E522" s="3"/>
      <c r="F522" s="1"/>
      <c r="G522" s="1"/>
      <c r="H522" s="1"/>
      <c r="I522" s="1"/>
    </row>
    <row r="523" spans="2:9" s="5" customFormat="1" x14ac:dyDescent="0.2">
      <c r="B523" s="9"/>
      <c r="E523" s="3"/>
      <c r="F523" s="1"/>
      <c r="G523" s="1"/>
      <c r="H523" s="1"/>
      <c r="I523" s="1"/>
    </row>
    <row r="524" spans="2:9" s="5" customFormat="1" x14ac:dyDescent="0.2">
      <c r="B524" s="9"/>
      <c r="E524" s="3"/>
      <c r="F524" s="1"/>
      <c r="G524" s="1"/>
      <c r="H524" s="1"/>
      <c r="I524" s="1"/>
    </row>
    <row r="525" spans="2:9" s="5" customFormat="1" x14ac:dyDescent="0.2">
      <c r="B525" s="9"/>
      <c r="E525" s="3"/>
      <c r="F525" s="1"/>
      <c r="G525" s="1"/>
      <c r="H525" s="1"/>
      <c r="I525" s="1"/>
    </row>
    <row r="526" spans="2:9" s="5" customFormat="1" x14ac:dyDescent="0.2">
      <c r="B526" s="9"/>
      <c r="E526" s="3"/>
      <c r="F526" s="1"/>
      <c r="G526" s="1"/>
      <c r="H526" s="1"/>
      <c r="I526" s="1"/>
    </row>
    <row r="527" spans="2:9" s="5" customFormat="1" x14ac:dyDescent="0.2">
      <c r="B527" s="9"/>
      <c r="E527" s="3"/>
      <c r="F527" s="1"/>
      <c r="G527" s="1"/>
      <c r="H527" s="1"/>
      <c r="I527" s="1"/>
    </row>
    <row r="528" spans="2:9" s="5" customFormat="1" x14ac:dyDescent="0.2">
      <c r="B528" s="9"/>
      <c r="E528" s="3"/>
      <c r="F528" s="1"/>
      <c r="G528" s="1"/>
      <c r="H528" s="1"/>
      <c r="I528" s="1"/>
    </row>
    <row r="529" spans="2:9" s="5" customFormat="1" x14ac:dyDescent="0.2">
      <c r="B529" s="9"/>
      <c r="E529" s="3"/>
      <c r="F529" s="1"/>
      <c r="G529" s="1"/>
      <c r="H529" s="1"/>
      <c r="I529" s="1"/>
    </row>
    <row r="530" spans="2:9" s="5" customFormat="1" x14ac:dyDescent="0.2">
      <c r="B530" s="9"/>
      <c r="E530" s="3"/>
      <c r="F530" s="1"/>
      <c r="G530" s="1"/>
      <c r="H530" s="1"/>
      <c r="I530" s="1"/>
    </row>
    <row r="531" spans="2:9" s="5" customFormat="1" x14ac:dyDescent="0.2">
      <c r="B531" s="9"/>
      <c r="E531" s="3"/>
      <c r="F531" s="1"/>
      <c r="G531" s="1"/>
      <c r="H531" s="1"/>
      <c r="I531" s="1"/>
    </row>
    <row r="532" spans="2:9" s="5" customFormat="1" x14ac:dyDescent="0.2">
      <c r="B532" s="9"/>
      <c r="E532" s="3"/>
      <c r="F532" s="1"/>
      <c r="G532" s="1"/>
      <c r="H532" s="1"/>
      <c r="I532" s="1"/>
    </row>
    <row r="533" spans="2:9" s="5" customFormat="1" x14ac:dyDescent="0.2">
      <c r="B533" s="9"/>
      <c r="E533" s="3"/>
      <c r="F533" s="1"/>
      <c r="G533" s="1"/>
      <c r="H533" s="1"/>
      <c r="I533" s="1"/>
    </row>
    <row r="534" spans="2:9" s="5" customFormat="1" x14ac:dyDescent="0.2">
      <c r="B534" s="9"/>
      <c r="E534" s="3"/>
      <c r="F534" s="1"/>
      <c r="G534" s="1"/>
      <c r="H534" s="1"/>
      <c r="I534" s="1"/>
    </row>
    <row r="535" spans="2:9" s="5" customFormat="1" x14ac:dyDescent="0.2">
      <c r="B535" s="9"/>
      <c r="E535" s="3"/>
      <c r="F535" s="1"/>
      <c r="G535" s="1"/>
      <c r="H535" s="1"/>
      <c r="I535" s="1"/>
    </row>
    <row r="536" spans="2:9" s="5" customFormat="1" x14ac:dyDescent="0.2">
      <c r="B536" s="9"/>
      <c r="E536" s="3"/>
      <c r="F536" s="1"/>
      <c r="G536" s="1"/>
      <c r="H536" s="1"/>
      <c r="I536" s="1"/>
    </row>
    <row r="537" spans="2:9" s="5" customFormat="1" x14ac:dyDescent="0.2">
      <c r="B537" s="9"/>
      <c r="E537" s="3"/>
      <c r="F537" s="1"/>
      <c r="G537" s="1"/>
      <c r="H537" s="1"/>
      <c r="I537" s="1"/>
    </row>
    <row r="538" spans="2:9" s="5" customFormat="1" x14ac:dyDescent="0.2">
      <c r="B538" s="9"/>
      <c r="E538" s="3"/>
      <c r="F538" s="1"/>
      <c r="G538" s="1"/>
      <c r="H538" s="1"/>
      <c r="I538" s="1"/>
    </row>
    <row r="539" spans="2:9" s="5" customFormat="1" x14ac:dyDescent="0.2">
      <c r="B539" s="9"/>
      <c r="E539" s="3"/>
      <c r="F539" s="1"/>
      <c r="G539" s="1"/>
      <c r="H539" s="1"/>
      <c r="I539" s="1"/>
    </row>
    <row r="540" spans="2:9" s="5" customFormat="1" x14ac:dyDescent="0.2">
      <c r="B540" s="9"/>
      <c r="E540" s="3"/>
      <c r="F540" s="1"/>
      <c r="G540" s="1"/>
      <c r="H540" s="1"/>
      <c r="I540" s="1"/>
    </row>
    <row r="541" spans="2:9" s="5" customFormat="1" x14ac:dyDescent="0.2">
      <c r="B541" s="9"/>
      <c r="E541" s="3"/>
      <c r="F541" s="1"/>
      <c r="G541" s="1"/>
      <c r="H541" s="1"/>
      <c r="I541" s="1"/>
    </row>
    <row r="542" spans="2:9" s="5" customFormat="1" x14ac:dyDescent="0.2">
      <c r="B542" s="9"/>
      <c r="E542" s="3"/>
      <c r="F542" s="1"/>
      <c r="G542" s="1"/>
      <c r="H542" s="1"/>
      <c r="I542" s="1"/>
    </row>
    <row r="543" spans="2:9" s="5" customFormat="1" x14ac:dyDescent="0.2">
      <c r="B543" s="9"/>
      <c r="E543" s="3"/>
      <c r="F543" s="1"/>
      <c r="G543" s="1"/>
      <c r="H543" s="1"/>
      <c r="I543" s="1"/>
    </row>
    <row r="544" spans="2:9" s="5" customFormat="1" x14ac:dyDescent="0.2">
      <c r="B544" s="9"/>
      <c r="E544" s="3"/>
      <c r="F544" s="1"/>
      <c r="G544" s="1"/>
      <c r="H544" s="1"/>
      <c r="I544" s="1"/>
    </row>
    <row r="545" spans="2:9" s="5" customFormat="1" x14ac:dyDescent="0.2">
      <c r="B545" s="9"/>
      <c r="E545" s="3"/>
      <c r="F545" s="1"/>
      <c r="G545" s="1"/>
      <c r="H545" s="1"/>
      <c r="I545" s="1"/>
    </row>
    <row r="546" spans="2:9" s="5" customFormat="1" x14ac:dyDescent="0.2">
      <c r="B546" s="9"/>
      <c r="E546" s="3"/>
      <c r="F546" s="1"/>
      <c r="G546" s="1"/>
      <c r="H546" s="1"/>
      <c r="I546" s="1"/>
    </row>
    <row r="547" spans="2:9" s="5" customFormat="1" x14ac:dyDescent="0.2">
      <c r="B547" s="9"/>
      <c r="E547" s="3"/>
      <c r="F547" s="1"/>
      <c r="G547" s="1"/>
      <c r="H547" s="1"/>
      <c r="I547" s="1"/>
    </row>
    <row r="548" spans="2:9" s="5" customFormat="1" x14ac:dyDescent="0.2">
      <c r="B548" s="9"/>
      <c r="E548" s="3"/>
      <c r="F548" s="1"/>
      <c r="G548" s="1"/>
      <c r="H548" s="1"/>
      <c r="I548" s="1"/>
    </row>
    <row r="549" spans="2:9" s="5" customFormat="1" x14ac:dyDescent="0.2">
      <c r="B549" s="9"/>
      <c r="E549" s="3"/>
      <c r="F549" s="1"/>
      <c r="G549" s="1"/>
      <c r="H549" s="1"/>
      <c r="I549" s="1"/>
    </row>
    <row r="550" spans="2:9" s="5" customFormat="1" x14ac:dyDescent="0.2">
      <c r="B550" s="9"/>
      <c r="E550" s="3"/>
      <c r="F550" s="1"/>
      <c r="G550" s="1"/>
      <c r="H550" s="1"/>
      <c r="I550" s="1"/>
    </row>
    <row r="551" spans="2:9" s="5" customFormat="1" x14ac:dyDescent="0.2">
      <c r="B551" s="9"/>
      <c r="E551" s="3"/>
      <c r="F551" s="1"/>
      <c r="G551" s="1"/>
      <c r="H551" s="1"/>
      <c r="I551" s="1"/>
    </row>
    <row r="552" spans="2:9" s="5" customFormat="1" x14ac:dyDescent="0.2">
      <c r="B552" s="9"/>
      <c r="E552" s="3"/>
      <c r="F552" s="1"/>
      <c r="G552" s="1"/>
      <c r="H552" s="1"/>
      <c r="I552" s="1"/>
    </row>
    <row r="553" spans="2:9" s="5" customFormat="1" x14ac:dyDescent="0.2">
      <c r="B553" s="9"/>
      <c r="E553" s="3"/>
      <c r="F553" s="1"/>
      <c r="G553" s="1"/>
      <c r="H553" s="1"/>
      <c r="I553" s="1"/>
    </row>
    <row r="554" spans="2:9" s="5" customFormat="1" x14ac:dyDescent="0.2">
      <c r="B554" s="9"/>
      <c r="E554" s="3"/>
      <c r="F554" s="1"/>
      <c r="G554" s="1"/>
      <c r="H554" s="1"/>
      <c r="I554" s="1"/>
    </row>
    <row r="555" spans="2:9" s="5" customFormat="1" x14ac:dyDescent="0.2">
      <c r="B555" s="9"/>
      <c r="E555" s="3"/>
      <c r="F555" s="1"/>
      <c r="G555" s="1"/>
      <c r="H555" s="1"/>
      <c r="I555" s="1"/>
    </row>
    <row r="556" spans="2:9" s="5" customFormat="1" x14ac:dyDescent="0.2">
      <c r="B556" s="9"/>
      <c r="E556" s="3"/>
      <c r="F556" s="1"/>
      <c r="G556" s="1"/>
      <c r="H556" s="1"/>
      <c r="I556" s="1"/>
    </row>
    <row r="557" spans="2:9" s="5" customFormat="1" x14ac:dyDescent="0.2">
      <c r="B557" s="9"/>
      <c r="E557" s="3"/>
      <c r="F557" s="1"/>
      <c r="G557" s="1"/>
      <c r="H557" s="1"/>
      <c r="I557" s="1"/>
    </row>
    <row r="558" spans="2:9" s="5" customFormat="1" x14ac:dyDescent="0.2">
      <c r="B558" s="9"/>
      <c r="E558" s="3"/>
      <c r="F558" s="1"/>
      <c r="G558" s="1"/>
      <c r="H558" s="1"/>
      <c r="I558" s="1"/>
    </row>
    <row r="559" spans="2:9" s="5" customFormat="1" x14ac:dyDescent="0.2">
      <c r="B559" s="9"/>
      <c r="E559" s="3"/>
      <c r="F559" s="1"/>
      <c r="G559" s="1"/>
      <c r="H559" s="1"/>
      <c r="I559" s="1"/>
    </row>
    <row r="560" spans="2:9" s="5" customFormat="1" x14ac:dyDescent="0.2">
      <c r="B560" s="9"/>
      <c r="E560" s="3"/>
      <c r="F560" s="1"/>
      <c r="G560" s="1"/>
      <c r="H560" s="1"/>
      <c r="I560" s="1"/>
    </row>
    <row r="561" spans="2:9" s="5" customFormat="1" x14ac:dyDescent="0.2">
      <c r="B561" s="9"/>
      <c r="E561" s="3"/>
      <c r="F561" s="1"/>
      <c r="G561" s="1"/>
      <c r="H561" s="1"/>
      <c r="I561" s="1"/>
    </row>
    <row r="562" spans="2:9" s="5" customFormat="1" x14ac:dyDescent="0.2">
      <c r="B562" s="9"/>
      <c r="E562" s="3"/>
      <c r="F562" s="1"/>
      <c r="G562" s="1"/>
      <c r="H562" s="1"/>
      <c r="I562" s="1"/>
    </row>
    <row r="563" spans="2:9" s="5" customFormat="1" x14ac:dyDescent="0.2">
      <c r="B563" s="9"/>
      <c r="E563" s="3"/>
      <c r="F563" s="1"/>
      <c r="G563" s="1"/>
      <c r="H563" s="1"/>
      <c r="I563" s="1"/>
    </row>
    <row r="564" spans="2:9" s="5" customFormat="1" x14ac:dyDescent="0.2">
      <c r="B564" s="9"/>
      <c r="E564" s="3"/>
      <c r="F564" s="1"/>
      <c r="G564" s="1"/>
      <c r="H564" s="1"/>
      <c r="I564" s="1"/>
    </row>
    <row r="565" spans="2:9" s="5" customFormat="1" x14ac:dyDescent="0.2">
      <c r="B565" s="9"/>
      <c r="E565" s="3"/>
      <c r="F565" s="1"/>
      <c r="G565" s="1"/>
      <c r="H565" s="1"/>
      <c r="I565" s="1"/>
    </row>
    <row r="566" spans="2:9" s="5" customFormat="1" x14ac:dyDescent="0.2">
      <c r="B566" s="9"/>
      <c r="E566" s="3"/>
      <c r="F566" s="1"/>
      <c r="G566" s="1"/>
      <c r="H566" s="1"/>
      <c r="I566" s="1"/>
    </row>
    <row r="567" spans="2:9" s="5" customFormat="1" x14ac:dyDescent="0.2">
      <c r="B567" s="9"/>
      <c r="E567" s="3"/>
      <c r="F567" s="1"/>
      <c r="G567" s="1"/>
      <c r="H567" s="1"/>
      <c r="I567" s="1"/>
    </row>
    <row r="568" spans="2:9" s="5" customFormat="1" x14ac:dyDescent="0.2">
      <c r="B568" s="9"/>
      <c r="E568" s="3"/>
      <c r="F568" s="1"/>
      <c r="G568" s="1"/>
      <c r="H568" s="1"/>
      <c r="I568" s="1"/>
    </row>
    <row r="569" spans="2:9" s="5" customFormat="1" x14ac:dyDescent="0.2">
      <c r="B569" s="9"/>
      <c r="E569" s="3"/>
      <c r="F569" s="1"/>
      <c r="G569" s="1"/>
      <c r="H569" s="1"/>
      <c r="I569" s="1"/>
    </row>
    <row r="570" spans="2:9" s="5" customFormat="1" x14ac:dyDescent="0.2">
      <c r="B570" s="9"/>
      <c r="E570" s="3"/>
      <c r="F570" s="1"/>
      <c r="G570" s="1"/>
      <c r="H570" s="1"/>
      <c r="I570" s="1"/>
    </row>
    <row r="571" spans="2:9" s="5" customFormat="1" x14ac:dyDescent="0.2">
      <c r="B571" s="9"/>
      <c r="E571" s="3"/>
      <c r="F571" s="1"/>
      <c r="G571" s="1"/>
      <c r="H571" s="1"/>
      <c r="I571" s="1"/>
    </row>
    <row r="572" spans="2:9" s="5" customFormat="1" x14ac:dyDescent="0.2">
      <c r="B572" s="9"/>
      <c r="E572" s="3"/>
      <c r="F572" s="1"/>
      <c r="G572" s="1"/>
      <c r="H572" s="1"/>
      <c r="I572" s="1"/>
    </row>
    <row r="573" spans="2:9" s="5" customFormat="1" x14ac:dyDescent="0.2">
      <c r="B573" s="9"/>
      <c r="E573" s="3"/>
      <c r="F573" s="1"/>
      <c r="G573" s="1"/>
      <c r="H573" s="1"/>
      <c r="I573" s="1"/>
    </row>
    <row r="574" spans="2:9" s="5" customFormat="1" x14ac:dyDescent="0.2">
      <c r="B574" s="9"/>
      <c r="E574" s="3"/>
      <c r="F574" s="1"/>
      <c r="G574" s="1"/>
      <c r="H574" s="1"/>
      <c r="I574" s="1"/>
    </row>
    <row r="575" spans="2:9" s="5" customFormat="1" x14ac:dyDescent="0.2">
      <c r="B575" s="9"/>
      <c r="E575" s="3"/>
      <c r="F575" s="1"/>
      <c r="G575" s="1"/>
      <c r="H575" s="1"/>
      <c r="I575" s="1"/>
    </row>
    <row r="576" spans="2:9" s="5" customFormat="1" x14ac:dyDescent="0.2">
      <c r="B576" s="9"/>
      <c r="E576" s="3"/>
      <c r="F576" s="1"/>
      <c r="G576" s="1"/>
      <c r="H576" s="1"/>
      <c r="I576" s="1"/>
    </row>
    <row r="577" spans="2:9" s="5" customFormat="1" x14ac:dyDescent="0.2">
      <c r="B577" s="9"/>
      <c r="E577" s="3"/>
      <c r="F577" s="1"/>
      <c r="G577" s="1"/>
      <c r="H577" s="1"/>
      <c r="I577" s="1"/>
    </row>
    <row r="578" spans="2:9" s="5" customFormat="1" x14ac:dyDescent="0.2">
      <c r="B578" s="9"/>
      <c r="E578" s="3"/>
      <c r="F578" s="1"/>
      <c r="G578" s="1"/>
      <c r="H578" s="1"/>
      <c r="I578" s="1"/>
    </row>
    <row r="579" spans="2:9" s="5" customFormat="1" x14ac:dyDescent="0.2">
      <c r="B579" s="9"/>
      <c r="E579" s="3"/>
      <c r="F579" s="1"/>
      <c r="G579" s="1"/>
      <c r="H579" s="1"/>
      <c r="I579" s="1"/>
    </row>
    <row r="580" spans="2:9" s="5" customFormat="1" x14ac:dyDescent="0.2">
      <c r="B580" s="9"/>
      <c r="E580" s="3"/>
      <c r="F580" s="1"/>
      <c r="G580" s="1"/>
      <c r="H580" s="1"/>
      <c r="I580" s="1"/>
    </row>
    <row r="581" spans="2:9" s="5" customFormat="1" x14ac:dyDescent="0.2">
      <c r="B581" s="9"/>
      <c r="E581" s="3"/>
      <c r="F581" s="1"/>
      <c r="G581" s="1"/>
      <c r="H581" s="1"/>
      <c r="I581" s="1"/>
    </row>
    <row r="582" spans="2:9" s="5" customFormat="1" x14ac:dyDescent="0.2">
      <c r="B582" s="9"/>
      <c r="E582" s="3"/>
      <c r="F582" s="1"/>
      <c r="G582" s="1"/>
      <c r="H582" s="1"/>
      <c r="I582" s="1"/>
    </row>
    <row r="583" spans="2:9" s="5" customFormat="1" x14ac:dyDescent="0.2">
      <c r="B583" s="9"/>
      <c r="E583" s="3"/>
      <c r="F583" s="1"/>
      <c r="G583" s="1"/>
      <c r="H583" s="1"/>
      <c r="I583" s="1"/>
    </row>
    <row r="584" spans="2:9" s="5" customFormat="1" x14ac:dyDescent="0.2">
      <c r="B584" s="9"/>
      <c r="E584" s="3"/>
      <c r="F584" s="1"/>
      <c r="G584" s="1"/>
      <c r="H584" s="1"/>
      <c r="I584" s="1"/>
    </row>
    <row r="585" spans="2:9" s="5" customFormat="1" x14ac:dyDescent="0.2">
      <c r="B585" s="9"/>
      <c r="E585" s="3"/>
      <c r="F585" s="1"/>
      <c r="G585" s="1"/>
      <c r="H585" s="1"/>
      <c r="I585" s="1"/>
    </row>
    <row r="586" spans="2:9" s="5" customFormat="1" x14ac:dyDescent="0.2">
      <c r="B586" s="9"/>
      <c r="E586" s="3"/>
      <c r="F586" s="1"/>
      <c r="G586" s="1"/>
      <c r="H586" s="1"/>
      <c r="I586" s="1"/>
    </row>
    <row r="587" spans="2:9" s="5" customFormat="1" x14ac:dyDescent="0.2">
      <c r="B587" s="9"/>
      <c r="E587" s="3"/>
      <c r="F587" s="1"/>
      <c r="G587" s="1"/>
      <c r="H587" s="1"/>
      <c r="I587" s="1"/>
    </row>
    <row r="588" spans="2:9" s="5" customFormat="1" x14ac:dyDescent="0.2">
      <c r="B588" s="9"/>
      <c r="E588" s="3"/>
      <c r="F588" s="1"/>
      <c r="G588" s="1"/>
      <c r="H588" s="1"/>
      <c r="I588" s="1"/>
    </row>
    <row r="589" spans="2:9" s="5" customFormat="1" x14ac:dyDescent="0.2">
      <c r="B589" s="9"/>
      <c r="E589" s="3"/>
      <c r="F589" s="1"/>
      <c r="G589" s="1"/>
      <c r="H589" s="1"/>
      <c r="I589" s="1"/>
    </row>
    <row r="590" spans="2:9" s="5" customFormat="1" x14ac:dyDescent="0.2">
      <c r="B590" s="9"/>
      <c r="E590" s="3"/>
      <c r="F590" s="1"/>
      <c r="G590" s="1"/>
      <c r="H590" s="1"/>
      <c r="I590" s="1"/>
    </row>
    <row r="591" spans="2:9" s="5" customFormat="1" x14ac:dyDescent="0.2">
      <c r="B591" s="9"/>
      <c r="E591" s="3"/>
      <c r="F591" s="1"/>
      <c r="G591" s="1"/>
      <c r="H591" s="1"/>
      <c r="I591" s="1"/>
    </row>
    <row r="592" spans="2:9" s="5" customFormat="1" x14ac:dyDescent="0.2">
      <c r="B592" s="9"/>
      <c r="E592" s="3"/>
      <c r="F592" s="1"/>
      <c r="G592" s="1"/>
      <c r="H592" s="1"/>
      <c r="I592" s="1"/>
    </row>
    <row r="593" spans="2:9" s="5" customFormat="1" x14ac:dyDescent="0.2">
      <c r="B593" s="9"/>
      <c r="E593" s="3"/>
      <c r="F593" s="1"/>
      <c r="G593" s="1"/>
      <c r="H593" s="1"/>
      <c r="I593" s="1"/>
    </row>
    <row r="594" spans="2:9" s="5" customFormat="1" x14ac:dyDescent="0.2">
      <c r="B594" s="9"/>
      <c r="E594" s="3"/>
      <c r="F594" s="1"/>
      <c r="G594" s="1"/>
      <c r="H594" s="1"/>
      <c r="I594" s="1"/>
    </row>
    <row r="595" spans="2:9" s="5" customFormat="1" x14ac:dyDescent="0.2">
      <c r="B595" s="9"/>
      <c r="E595" s="3"/>
      <c r="F595" s="1"/>
      <c r="G595" s="1"/>
      <c r="H595" s="1"/>
      <c r="I595" s="1"/>
    </row>
    <row r="596" spans="2:9" s="5" customFormat="1" x14ac:dyDescent="0.2">
      <c r="B596" s="9"/>
      <c r="E596" s="3"/>
      <c r="F596" s="1"/>
      <c r="G596" s="1"/>
      <c r="H596" s="1"/>
      <c r="I596" s="1"/>
    </row>
    <row r="597" spans="2:9" s="5" customFormat="1" x14ac:dyDescent="0.2">
      <c r="B597" s="9"/>
      <c r="E597" s="3"/>
      <c r="F597" s="1"/>
      <c r="G597" s="1"/>
      <c r="H597" s="1"/>
      <c r="I597" s="1"/>
    </row>
    <row r="598" spans="2:9" s="5" customFormat="1" x14ac:dyDescent="0.2">
      <c r="B598" s="9"/>
      <c r="E598" s="3"/>
      <c r="F598" s="1"/>
      <c r="G598" s="1"/>
      <c r="H598" s="1"/>
      <c r="I598" s="1"/>
    </row>
    <row r="599" spans="2:9" s="5" customFormat="1" x14ac:dyDescent="0.2">
      <c r="B599" s="9"/>
      <c r="E599" s="3"/>
      <c r="F599" s="1"/>
      <c r="G599" s="1"/>
      <c r="H599" s="1"/>
      <c r="I599" s="1"/>
    </row>
    <row r="600" spans="2:9" s="5" customFormat="1" x14ac:dyDescent="0.2">
      <c r="B600" s="9"/>
      <c r="E600" s="3"/>
      <c r="F600" s="1"/>
      <c r="G600" s="1"/>
      <c r="H600" s="1"/>
      <c r="I600" s="1"/>
    </row>
    <row r="601" spans="2:9" s="5" customFormat="1" x14ac:dyDescent="0.2">
      <c r="B601" s="9"/>
      <c r="E601" s="3"/>
      <c r="F601" s="1"/>
      <c r="G601" s="1"/>
      <c r="H601" s="1"/>
      <c r="I601" s="1"/>
    </row>
    <row r="602" spans="2:9" s="5" customFormat="1" x14ac:dyDescent="0.2">
      <c r="B602" s="9"/>
      <c r="E602" s="3"/>
      <c r="F602" s="1"/>
      <c r="G602" s="1"/>
      <c r="H602" s="1"/>
      <c r="I602" s="1"/>
    </row>
    <row r="603" spans="2:9" s="5" customFormat="1" x14ac:dyDescent="0.2">
      <c r="B603" s="9"/>
      <c r="E603" s="3"/>
      <c r="F603" s="1"/>
      <c r="G603" s="1"/>
      <c r="H603" s="1"/>
      <c r="I603" s="1"/>
    </row>
    <row r="604" spans="2:9" s="5" customFormat="1" x14ac:dyDescent="0.2">
      <c r="B604" s="9"/>
      <c r="E604" s="3"/>
      <c r="F604" s="1"/>
      <c r="G604" s="1"/>
      <c r="H604" s="1"/>
      <c r="I604" s="1"/>
    </row>
    <row r="605" spans="2:9" s="5" customFormat="1" x14ac:dyDescent="0.2">
      <c r="B605" s="9"/>
      <c r="E605" s="3"/>
      <c r="F605" s="1"/>
      <c r="G605" s="1"/>
      <c r="H605" s="1"/>
      <c r="I605" s="1"/>
    </row>
    <row r="606" spans="2:9" s="5" customFormat="1" x14ac:dyDescent="0.2">
      <c r="B606" s="9"/>
      <c r="E606" s="3"/>
      <c r="F606" s="1"/>
      <c r="G606" s="1"/>
      <c r="H606" s="1"/>
      <c r="I606" s="1"/>
    </row>
    <row r="607" spans="2:9" s="5" customFormat="1" x14ac:dyDescent="0.2">
      <c r="B607" s="9"/>
      <c r="E607" s="3"/>
      <c r="F607" s="1"/>
      <c r="G607" s="1"/>
      <c r="H607" s="1"/>
      <c r="I607" s="1"/>
    </row>
    <row r="608" spans="2:9" s="5" customFormat="1" x14ac:dyDescent="0.2">
      <c r="B608" s="9"/>
      <c r="E608" s="3"/>
      <c r="F608" s="1"/>
      <c r="G608" s="1"/>
      <c r="H608" s="1"/>
      <c r="I608" s="1"/>
    </row>
    <row r="609" spans="2:9" s="5" customFormat="1" x14ac:dyDescent="0.2">
      <c r="B609" s="9"/>
      <c r="E609" s="3"/>
      <c r="F609" s="1"/>
      <c r="G609" s="1"/>
      <c r="H609" s="1"/>
      <c r="I609" s="1"/>
    </row>
    <row r="610" spans="2:9" s="5" customFormat="1" x14ac:dyDescent="0.2">
      <c r="B610" s="9"/>
      <c r="E610" s="3"/>
      <c r="F610" s="1"/>
      <c r="G610" s="1"/>
      <c r="H610" s="1"/>
      <c r="I610" s="1"/>
    </row>
    <row r="611" spans="2:9" s="5" customFormat="1" x14ac:dyDescent="0.2">
      <c r="B611" s="9"/>
      <c r="E611" s="3"/>
      <c r="F611" s="1"/>
      <c r="G611" s="1"/>
      <c r="H611" s="1"/>
      <c r="I611" s="1"/>
    </row>
    <row r="612" spans="2:9" s="5" customFormat="1" x14ac:dyDescent="0.2">
      <c r="B612" s="9"/>
      <c r="E612" s="3"/>
      <c r="F612" s="1"/>
      <c r="G612" s="1"/>
      <c r="H612" s="1"/>
      <c r="I612" s="1"/>
    </row>
    <row r="613" spans="2:9" s="5" customFormat="1" x14ac:dyDescent="0.2">
      <c r="B613" s="9"/>
      <c r="E613" s="3"/>
      <c r="F613" s="1"/>
      <c r="G613" s="1"/>
      <c r="H613" s="1"/>
      <c r="I613" s="1"/>
    </row>
    <row r="614" spans="2:9" s="5" customFormat="1" x14ac:dyDescent="0.2">
      <c r="B614" s="9"/>
      <c r="E614" s="3"/>
      <c r="F614" s="1"/>
      <c r="G614" s="1"/>
      <c r="H614" s="1"/>
      <c r="I614" s="1"/>
    </row>
    <row r="615" spans="2:9" s="5" customFormat="1" x14ac:dyDescent="0.2">
      <c r="B615" s="9"/>
      <c r="E615" s="3"/>
      <c r="F615" s="1"/>
      <c r="G615" s="1"/>
      <c r="H615" s="1"/>
      <c r="I615" s="1"/>
    </row>
    <row r="616" spans="2:9" s="5" customFormat="1" x14ac:dyDescent="0.2">
      <c r="B616" s="9"/>
      <c r="E616" s="3"/>
      <c r="F616" s="1"/>
      <c r="G616" s="1"/>
      <c r="H616" s="1"/>
      <c r="I616" s="1"/>
    </row>
    <row r="617" spans="2:9" s="5" customFormat="1" x14ac:dyDescent="0.2">
      <c r="B617" s="9"/>
      <c r="E617" s="3"/>
      <c r="F617" s="1"/>
      <c r="G617" s="1"/>
      <c r="H617" s="1"/>
      <c r="I617" s="1"/>
    </row>
    <row r="618" spans="2:9" s="5" customFormat="1" x14ac:dyDescent="0.2">
      <c r="B618" s="9"/>
      <c r="E618" s="3"/>
      <c r="F618" s="1"/>
      <c r="G618" s="1"/>
      <c r="H618" s="1"/>
      <c r="I618" s="1"/>
    </row>
    <row r="619" spans="2:9" s="5" customFormat="1" x14ac:dyDescent="0.2">
      <c r="B619" s="9"/>
      <c r="E619" s="3"/>
      <c r="F619" s="1"/>
      <c r="G619" s="1"/>
      <c r="H619" s="1"/>
      <c r="I619" s="1"/>
    </row>
    <row r="620" spans="2:9" s="5" customFormat="1" x14ac:dyDescent="0.2">
      <c r="B620" s="9"/>
      <c r="E620" s="3"/>
      <c r="F620" s="1"/>
      <c r="G620" s="1"/>
      <c r="H620" s="1"/>
      <c r="I620" s="1"/>
    </row>
    <row r="621" spans="2:9" s="5" customFormat="1" x14ac:dyDescent="0.2">
      <c r="B621" s="9"/>
      <c r="E621" s="3"/>
      <c r="F621" s="1"/>
      <c r="G621" s="1"/>
      <c r="H621" s="1"/>
      <c r="I621" s="1"/>
    </row>
    <row r="622" spans="2:9" s="5" customFormat="1" x14ac:dyDescent="0.2">
      <c r="B622" s="9"/>
      <c r="E622" s="3"/>
      <c r="F622" s="1"/>
      <c r="G622" s="1"/>
      <c r="H622" s="1"/>
      <c r="I622" s="1"/>
    </row>
    <row r="623" spans="2:9" s="5" customFormat="1" x14ac:dyDescent="0.2">
      <c r="B623" s="9"/>
      <c r="E623" s="3"/>
      <c r="F623" s="1"/>
      <c r="G623" s="1"/>
      <c r="H623" s="1"/>
      <c r="I623" s="1"/>
    </row>
    <row r="624" spans="2:9" s="5" customFormat="1" x14ac:dyDescent="0.2">
      <c r="B624" s="9"/>
      <c r="E624" s="3"/>
      <c r="F624" s="1"/>
      <c r="G624" s="1"/>
      <c r="H624" s="1"/>
      <c r="I624" s="1"/>
    </row>
    <row r="625" spans="2:9" s="5" customFormat="1" x14ac:dyDescent="0.2">
      <c r="B625" s="9"/>
      <c r="E625" s="3"/>
      <c r="F625" s="1"/>
      <c r="G625" s="1"/>
      <c r="H625" s="1"/>
      <c r="I625" s="1"/>
    </row>
    <row r="626" spans="2:9" s="5" customFormat="1" x14ac:dyDescent="0.2">
      <c r="B626" s="9"/>
      <c r="E626" s="3"/>
      <c r="F626" s="1"/>
      <c r="G626" s="1"/>
      <c r="H626" s="1"/>
      <c r="I626" s="1"/>
    </row>
    <row r="627" spans="2:9" s="5" customFormat="1" x14ac:dyDescent="0.2">
      <c r="B627" s="9"/>
      <c r="E627" s="3"/>
      <c r="F627" s="1"/>
      <c r="G627" s="1"/>
      <c r="H627" s="1"/>
      <c r="I627" s="1"/>
    </row>
    <row r="628" spans="2:9" s="5" customFormat="1" x14ac:dyDescent="0.2">
      <c r="B628" s="9"/>
      <c r="E628" s="3"/>
      <c r="F628" s="1"/>
      <c r="G628" s="1"/>
      <c r="H628" s="1"/>
      <c r="I628" s="1"/>
    </row>
    <row r="629" spans="2:9" s="5" customFormat="1" x14ac:dyDescent="0.2">
      <c r="B629" s="9"/>
      <c r="E629" s="3"/>
      <c r="F629" s="1"/>
      <c r="G629" s="1"/>
      <c r="H629" s="1"/>
      <c r="I629" s="1"/>
    </row>
    <row r="630" spans="2:9" s="5" customFormat="1" x14ac:dyDescent="0.2">
      <c r="B630" s="9"/>
      <c r="E630" s="3"/>
      <c r="F630" s="1"/>
      <c r="G630" s="1"/>
      <c r="H630" s="1"/>
      <c r="I630" s="1"/>
    </row>
    <row r="631" spans="2:9" s="5" customFormat="1" x14ac:dyDescent="0.2">
      <c r="B631" s="9"/>
      <c r="E631" s="3"/>
      <c r="F631" s="1"/>
      <c r="G631" s="1"/>
      <c r="H631" s="1"/>
      <c r="I631" s="1"/>
    </row>
    <row r="632" spans="2:9" s="5" customFormat="1" x14ac:dyDescent="0.2">
      <c r="B632" s="9"/>
      <c r="E632" s="3"/>
      <c r="F632" s="1"/>
      <c r="G632" s="1"/>
      <c r="H632" s="1"/>
      <c r="I632" s="1"/>
    </row>
    <row r="633" spans="2:9" s="5" customFormat="1" x14ac:dyDescent="0.2">
      <c r="B633" s="9"/>
      <c r="E633" s="3"/>
      <c r="F633" s="1"/>
      <c r="G633" s="1"/>
      <c r="H633" s="1"/>
      <c r="I633" s="1"/>
    </row>
    <row r="634" spans="2:9" s="5" customFormat="1" x14ac:dyDescent="0.2">
      <c r="B634" s="9"/>
      <c r="E634" s="3"/>
      <c r="F634" s="1"/>
      <c r="G634" s="1"/>
      <c r="H634" s="1"/>
      <c r="I634" s="1"/>
    </row>
    <row r="635" spans="2:9" s="5" customFormat="1" x14ac:dyDescent="0.2">
      <c r="B635" s="9"/>
      <c r="E635" s="3"/>
      <c r="F635" s="1"/>
      <c r="G635" s="1"/>
      <c r="H635" s="1"/>
      <c r="I635" s="1"/>
    </row>
    <row r="636" spans="2:9" s="5" customFormat="1" x14ac:dyDescent="0.2">
      <c r="B636" s="9"/>
      <c r="E636" s="3"/>
      <c r="F636" s="1"/>
      <c r="G636" s="1"/>
      <c r="H636" s="1"/>
      <c r="I636" s="1"/>
    </row>
    <row r="637" spans="2:9" s="5" customFormat="1" x14ac:dyDescent="0.2">
      <c r="B637" s="9"/>
      <c r="E637" s="3"/>
      <c r="F637" s="1"/>
      <c r="G637" s="1"/>
      <c r="H637" s="1"/>
      <c r="I637" s="1"/>
    </row>
    <row r="638" spans="2:9" s="5" customFormat="1" x14ac:dyDescent="0.2">
      <c r="B638" s="9"/>
      <c r="E638" s="3"/>
      <c r="F638" s="1"/>
      <c r="G638" s="1"/>
      <c r="H638" s="1"/>
      <c r="I638" s="1"/>
    </row>
    <row r="639" spans="2:9" s="5" customFormat="1" x14ac:dyDescent="0.2">
      <c r="B639" s="9"/>
      <c r="E639" s="3"/>
      <c r="F639" s="1"/>
      <c r="G639" s="1"/>
      <c r="H639" s="1"/>
      <c r="I639" s="1"/>
    </row>
    <row r="640" spans="2:9" s="5" customFormat="1" x14ac:dyDescent="0.2">
      <c r="B640" s="9"/>
      <c r="E640" s="3"/>
      <c r="F640" s="1"/>
      <c r="G640" s="1"/>
      <c r="H640" s="1"/>
      <c r="I640" s="1"/>
    </row>
    <row r="641" spans="2:9" s="5" customFormat="1" x14ac:dyDescent="0.2">
      <c r="B641" s="9"/>
      <c r="E641" s="3"/>
      <c r="F641" s="1"/>
      <c r="G641" s="1"/>
      <c r="H641" s="1"/>
      <c r="I641" s="1"/>
    </row>
    <row r="642" spans="2:9" s="5" customFormat="1" x14ac:dyDescent="0.2">
      <c r="B642" s="9"/>
      <c r="E642" s="3"/>
      <c r="F642" s="1"/>
      <c r="G642" s="1"/>
      <c r="H642" s="1"/>
      <c r="I642" s="1"/>
    </row>
    <row r="643" spans="2:9" s="5" customFormat="1" x14ac:dyDescent="0.2">
      <c r="B643" s="9"/>
      <c r="E643" s="3"/>
      <c r="F643" s="1"/>
      <c r="G643" s="1"/>
      <c r="H643" s="1"/>
      <c r="I643" s="1"/>
    </row>
    <row r="644" spans="2:9" s="5" customFormat="1" x14ac:dyDescent="0.2">
      <c r="B644" s="9"/>
      <c r="E644" s="3"/>
      <c r="F644" s="1"/>
      <c r="G644" s="1"/>
      <c r="H644" s="1"/>
      <c r="I644" s="1"/>
    </row>
    <row r="645" spans="2:9" s="5" customFormat="1" x14ac:dyDescent="0.2">
      <c r="B645" s="9"/>
      <c r="E645" s="3"/>
      <c r="F645" s="1"/>
      <c r="G645" s="1"/>
      <c r="H645" s="1"/>
      <c r="I645" s="1"/>
    </row>
    <row r="646" spans="2:9" s="5" customFormat="1" x14ac:dyDescent="0.2">
      <c r="B646" s="9"/>
      <c r="E646" s="3"/>
      <c r="F646" s="1"/>
      <c r="G646" s="1"/>
      <c r="H646" s="1"/>
      <c r="I646" s="1"/>
    </row>
    <row r="647" spans="2:9" s="5" customFormat="1" x14ac:dyDescent="0.2">
      <c r="B647" s="9"/>
      <c r="E647" s="3"/>
      <c r="F647" s="1"/>
      <c r="G647" s="1"/>
      <c r="H647" s="1"/>
      <c r="I647" s="1"/>
    </row>
    <row r="648" spans="2:9" s="5" customFormat="1" x14ac:dyDescent="0.2">
      <c r="B648" s="9"/>
      <c r="E648" s="3"/>
      <c r="F648" s="1"/>
      <c r="G648" s="1"/>
      <c r="H648" s="1"/>
      <c r="I648" s="1"/>
    </row>
    <row r="649" spans="2:9" s="5" customFormat="1" x14ac:dyDescent="0.2">
      <c r="B649" s="9"/>
      <c r="E649" s="3"/>
      <c r="F649" s="1"/>
      <c r="G649" s="1"/>
      <c r="H649" s="1"/>
      <c r="I649" s="1"/>
    </row>
    <row r="650" spans="2:9" s="5" customFormat="1" x14ac:dyDescent="0.2">
      <c r="B650" s="9"/>
      <c r="E650" s="3"/>
      <c r="F650" s="1"/>
      <c r="G650" s="1"/>
      <c r="H650" s="1"/>
      <c r="I650" s="1"/>
    </row>
    <row r="651" spans="2:9" s="5" customFormat="1" x14ac:dyDescent="0.2">
      <c r="B651" s="9"/>
      <c r="E651" s="3"/>
      <c r="F651" s="1"/>
      <c r="G651" s="1"/>
      <c r="H651" s="1"/>
      <c r="I651" s="1"/>
    </row>
    <row r="652" spans="2:9" s="5" customFormat="1" x14ac:dyDescent="0.2">
      <c r="B652" s="9"/>
      <c r="E652" s="3"/>
      <c r="F652" s="1"/>
      <c r="G652" s="1"/>
      <c r="H652" s="1"/>
      <c r="I652" s="1"/>
    </row>
    <row r="653" spans="2:9" s="5" customFormat="1" x14ac:dyDescent="0.2">
      <c r="B653" s="9"/>
      <c r="E653" s="3"/>
      <c r="F653" s="1"/>
      <c r="G653" s="1"/>
      <c r="H653" s="1"/>
      <c r="I653" s="1"/>
    </row>
    <row r="654" spans="2:9" s="5" customFormat="1" x14ac:dyDescent="0.2">
      <c r="B654" s="9"/>
      <c r="E654" s="3"/>
      <c r="F654" s="1"/>
      <c r="G654" s="1"/>
      <c r="H654" s="1"/>
      <c r="I654" s="1"/>
    </row>
    <row r="655" spans="2:9" s="5" customFormat="1" x14ac:dyDescent="0.2">
      <c r="B655" s="9"/>
      <c r="E655" s="3"/>
      <c r="F655" s="1"/>
      <c r="G655" s="1"/>
      <c r="H655" s="1"/>
      <c r="I655" s="1"/>
    </row>
    <row r="656" spans="2:9" s="5" customFormat="1" x14ac:dyDescent="0.2">
      <c r="B656" s="9"/>
      <c r="E656" s="3"/>
      <c r="F656" s="1"/>
      <c r="G656" s="1"/>
      <c r="H656" s="1"/>
      <c r="I656" s="1"/>
    </row>
    <row r="657" spans="2:9" s="5" customFormat="1" x14ac:dyDescent="0.2">
      <c r="B657" s="9"/>
      <c r="E657" s="3"/>
      <c r="F657" s="1"/>
      <c r="G657" s="1"/>
      <c r="H657" s="1"/>
      <c r="I657" s="1"/>
    </row>
    <row r="658" spans="2:9" s="5" customFormat="1" x14ac:dyDescent="0.2">
      <c r="B658" s="9"/>
      <c r="E658" s="3"/>
      <c r="F658" s="1"/>
      <c r="G658" s="1"/>
      <c r="H658" s="1"/>
      <c r="I658" s="1"/>
    </row>
    <row r="659" spans="2:9" s="5" customFormat="1" x14ac:dyDescent="0.2">
      <c r="B659" s="9"/>
      <c r="E659" s="3"/>
      <c r="F659" s="1"/>
      <c r="G659" s="1"/>
      <c r="H659" s="1"/>
      <c r="I659" s="1"/>
    </row>
    <row r="660" spans="2:9" s="5" customFormat="1" x14ac:dyDescent="0.2">
      <c r="B660" s="9"/>
      <c r="E660" s="3"/>
      <c r="F660" s="1"/>
      <c r="G660" s="1"/>
      <c r="H660" s="1"/>
      <c r="I660" s="1"/>
    </row>
    <row r="661" spans="2:9" s="5" customFormat="1" x14ac:dyDescent="0.2">
      <c r="B661" s="9"/>
      <c r="E661" s="3"/>
      <c r="F661" s="1"/>
      <c r="G661" s="1"/>
      <c r="H661" s="1"/>
      <c r="I661" s="1"/>
    </row>
    <row r="662" spans="2:9" s="5" customFormat="1" x14ac:dyDescent="0.2">
      <c r="B662" s="9"/>
      <c r="E662" s="3"/>
      <c r="F662" s="1"/>
      <c r="G662" s="1"/>
      <c r="H662" s="1"/>
      <c r="I662" s="1"/>
    </row>
    <row r="663" spans="2:9" s="5" customFormat="1" x14ac:dyDescent="0.2">
      <c r="B663" s="9"/>
      <c r="E663" s="3"/>
      <c r="F663" s="1"/>
      <c r="G663" s="1"/>
      <c r="H663" s="1"/>
      <c r="I663" s="1"/>
    </row>
    <row r="664" spans="2:9" s="5" customFormat="1" x14ac:dyDescent="0.2">
      <c r="B664" s="9"/>
      <c r="E664" s="3"/>
      <c r="F664" s="1"/>
      <c r="G664" s="1"/>
      <c r="H664" s="1"/>
      <c r="I664" s="1"/>
    </row>
    <row r="665" spans="2:9" s="5" customFormat="1" x14ac:dyDescent="0.2">
      <c r="B665" s="9"/>
      <c r="E665" s="3"/>
      <c r="F665" s="1"/>
      <c r="G665" s="1"/>
      <c r="H665" s="1"/>
      <c r="I665" s="1"/>
    </row>
    <row r="666" spans="2:9" s="5" customFormat="1" x14ac:dyDescent="0.2">
      <c r="B666" s="9"/>
      <c r="E666" s="3"/>
      <c r="F666" s="1"/>
      <c r="G666" s="1"/>
      <c r="H666" s="1"/>
      <c r="I666" s="1"/>
    </row>
    <row r="667" spans="2:9" s="5" customFormat="1" x14ac:dyDescent="0.2">
      <c r="B667" s="9"/>
      <c r="E667" s="3"/>
      <c r="F667" s="1"/>
      <c r="G667" s="1"/>
      <c r="H667" s="1"/>
      <c r="I667" s="1"/>
    </row>
    <row r="668" spans="2:9" s="5" customFormat="1" x14ac:dyDescent="0.2">
      <c r="B668" s="9"/>
      <c r="E668" s="3"/>
      <c r="F668" s="1"/>
      <c r="G668" s="1"/>
      <c r="H668" s="1"/>
      <c r="I668" s="1"/>
    </row>
    <row r="669" spans="2:9" s="5" customFormat="1" x14ac:dyDescent="0.2">
      <c r="B669" s="9"/>
      <c r="E669" s="3"/>
      <c r="F669" s="1"/>
      <c r="G669" s="1"/>
      <c r="H669" s="1"/>
      <c r="I669" s="1"/>
    </row>
    <row r="670" spans="2:9" s="5" customFormat="1" x14ac:dyDescent="0.2">
      <c r="B670" s="9"/>
      <c r="E670" s="3"/>
      <c r="F670" s="1"/>
      <c r="G670" s="1"/>
      <c r="H670" s="1"/>
      <c r="I670" s="1"/>
    </row>
    <row r="671" spans="2:9" s="5" customFormat="1" x14ac:dyDescent="0.2">
      <c r="B671" s="9"/>
      <c r="E671" s="3"/>
      <c r="F671" s="1"/>
      <c r="G671" s="1"/>
      <c r="H671" s="1"/>
      <c r="I671" s="1"/>
    </row>
    <row r="672" spans="2:9" s="5" customFormat="1" x14ac:dyDescent="0.2">
      <c r="B672" s="9"/>
      <c r="E672" s="3"/>
      <c r="F672" s="1"/>
      <c r="G672" s="1"/>
      <c r="H672" s="1"/>
      <c r="I672" s="1"/>
    </row>
    <row r="673" spans="2:9" s="5" customFormat="1" x14ac:dyDescent="0.2">
      <c r="B673" s="9"/>
      <c r="E673" s="3"/>
      <c r="F673" s="1"/>
      <c r="G673" s="1"/>
      <c r="H673" s="1"/>
      <c r="I673" s="1"/>
    </row>
    <row r="674" spans="2:9" s="5" customFormat="1" x14ac:dyDescent="0.2">
      <c r="B674" s="9"/>
      <c r="E674" s="3"/>
      <c r="F674" s="1"/>
      <c r="G674" s="1"/>
      <c r="H674" s="1"/>
      <c r="I674" s="1"/>
    </row>
    <row r="675" spans="2:9" s="5" customFormat="1" x14ac:dyDescent="0.2">
      <c r="B675" s="9"/>
      <c r="E675" s="3"/>
      <c r="F675" s="1"/>
      <c r="G675" s="1"/>
      <c r="H675" s="1"/>
      <c r="I675" s="1"/>
    </row>
    <row r="676" spans="2:9" s="5" customFormat="1" x14ac:dyDescent="0.2">
      <c r="B676" s="9"/>
      <c r="E676" s="3"/>
      <c r="F676" s="1"/>
      <c r="G676" s="1"/>
      <c r="H676" s="1"/>
      <c r="I676" s="1"/>
    </row>
    <row r="677" spans="2:9" s="5" customFormat="1" x14ac:dyDescent="0.2">
      <c r="B677" s="9"/>
      <c r="E677" s="3"/>
      <c r="F677" s="1"/>
      <c r="G677" s="1"/>
      <c r="H677" s="1"/>
      <c r="I677" s="1"/>
    </row>
    <row r="678" spans="2:9" s="5" customFormat="1" x14ac:dyDescent="0.2">
      <c r="B678" s="9"/>
      <c r="E678" s="3"/>
      <c r="F678" s="1"/>
      <c r="G678" s="1"/>
      <c r="H678" s="1"/>
      <c r="I678" s="1"/>
    </row>
    <row r="679" spans="2:9" s="5" customFormat="1" x14ac:dyDescent="0.2">
      <c r="B679" s="9"/>
      <c r="E679" s="3"/>
      <c r="F679" s="1"/>
      <c r="G679" s="1"/>
      <c r="H679" s="1"/>
      <c r="I679" s="1"/>
    </row>
    <row r="680" spans="2:9" s="5" customFormat="1" x14ac:dyDescent="0.2">
      <c r="B680" s="9"/>
      <c r="E680" s="3"/>
      <c r="F680" s="1"/>
      <c r="G680" s="1"/>
      <c r="H680" s="1"/>
      <c r="I680" s="1"/>
    </row>
    <row r="681" spans="2:9" s="5" customFormat="1" x14ac:dyDescent="0.2">
      <c r="B681" s="9"/>
      <c r="E681" s="3"/>
      <c r="F681" s="1"/>
      <c r="G681" s="1"/>
      <c r="H681" s="1"/>
      <c r="I681" s="1"/>
    </row>
    <row r="682" spans="2:9" s="5" customFormat="1" x14ac:dyDescent="0.2">
      <c r="B682" s="9"/>
      <c r="E682" s="3"/>
      <c r="F682" s="1"/>
      <c r="G682" s="1"/>
      <c r="H682" s="1"/>
      <c r="I682" s="1"/>
    </row>
    <row r="683" spans="2:9" s="5" customFormat="1" x14ac:dyDescent="0.2">
      <c r="B683" s="9"/>
      <c r="E683" s="3"/>
      <c r="F683" s="1"/>
      <c r="G683" s="1"/>
      <c r="H683" s="1"/>
      <c r="I683" s="1"/>
    </row>
    <row r="684" spans="2:9" s="5" customFormat="1" x14ac:dyDescent="0.2">
      <c r="B684" s="9"/>
      <c r="E684" s="3"/>
      <c r="F684" s="1"/>
      <c r="G684" s="1"/>
      <c r="H684" s="1"/>
      <c r="I684" s="1"/>
    </row>
    <row r="685" spans="2:9" s="5" customFormat="1" x14ac:dyDescent="0.2">
      <c r="B685" s="9"/>
      <c r="E685" s="3"/>
      <c r="F685" s="1"/>
      <c r="G685" s="1"/>
      <c r="H685" s="1"/>
      <c r="I685" s="1"/>
    </row>
    <row r="686" spans="2:9" s="5" customFormat="1" x14ac:dyDescent="0.2">
      <c r="B686" s="9"/>
      <c r="E686" s="3"/>
      <c r="F686" s="1"/>
      <c r="G686" s="1"/>
      <c r="H686" s="1"/>
      <c r="I686" s="1"/>
    </row>
    <row r="687" spans="2:9" s="5" customFormat="1" x14ac:dyDescent="0.2">
      <c r="B687" s="9"/>
      <c r="E687" s="3"/>
      <c r="F687" s="1"/>
      <c r="G687" s="1"/>
      <c r="H687" s="1"/>
      <c r="I687" s="1"/>
    </row>
    <row r="688" spans="2:9" s="5" customFormat="1" x14ac:dyDescent="0.2">
      <c r="B688" s="9"/>
      <c r="E688" s="3"/>
      <c r="F688" s="1"/>
      <c r="G688" s="1"/>
      <c r="H688" s="1"/>
      <c r="I688" s="1"/>
    </row>
    <row r="689" spans="2:9" s="5" customFormat="1" x14ac:dyDescent="0.2">
      <c r="B689" s="9"/>
      <c r="E689" s="3"/>
      <c r="F689" s="1"/>
      <c r="G689" s="1"/>
      <c r="H689" s="1"/>
      <c r="I689" s="1"/>
    </row>
    <row r="690" spans="2:9" s="5" customFormat="1" x14ac:dyDescent="0.2">
      <c r="B690" s="9"/>
      <c r="E690" s="3"/>
      <c r="F690" s="1"/>
      <c r="G690" s="1"/>
      <c r="H690" s="1"/>
      <c r="I690" s="1"/>
    </row>
    <row r="691" spans="2:9" s="5" customFormat="1" x14ac:dyDescent="0.2">
      <c r="B691" s="9"/>
      <c r="E691" s="3"/>
      <c r="F691" s="1"/>
      <c r="G691" s="1"/>
      <c r="H691" s="1"/>
      <c r="I691" s="1"/>
    </row>
    <row r="692" spans="2:9" s="5" customFormat="1" x14ac:dyDescent="0.2">
      <c r="B692" s="9"/>
      <c r="E692" s="3"/>
      <c r="F692" s="1"/>
      <c r="G692" s="1"/>
      <c r="H692" s="1"/>
      <c r="I692" s="1"/>
    </row>
    <row r="693" spans="2:9" s="5" customFormat="1" x14ac:dyDescent="0.2">
      <c r="B693" s="9"/>
      <c r="E693" s="3"/>
      <c r="F693" s="1"/>
      <c r="G693" s="1"/>
      <c r="H693" s="1"/>
      <c r="I693" s="1"/>
    </row>
    <row r="694" spans="2:9" s="5" customFormat="1" x14ac:dyDescent="0.2">
      <c r="B694" s="9"/>
      <c r="E694" s="3"/>
      <c r="F694" s="1"/>
      <c r="G694" s="1"/>
      <c r="H694" s="1"/>
      <c r="I694" s="1"/>
    </row>
    <row r="695" spans="2:9" s="5" customFormat="1" x14ac:dyDescent="0.2">
      <c r="B695" s="9"/>
      <c r="E695" s="3"/>
      <c r="F695" s="1"/>
      <c r="G695" s="1"/>
      <c r="H695" s="1"/>
      <c r="I695" s="1"/>
    </row>
    <row r="696" spans="2:9" s="5" customFormat="1" x14ac:dyDescent="0.2">
      <c r="B696" s="9"/>
      <c r="E696" s="3"/>
      <c r="F696" s="1"/>
      <c r="G696" s="1"/>
      <c r="H696" s="1"/>
      <c r="I696" s="1"/>
    </row>
    <row r="697" spans="2:9" s="5" customFormat="1" x14ac:dyDescent="0.2">
      <c r="B697" s="9"/>
      <c r="E697" s="3"/>
      <c r="F697" s="1"/>
      <c r="G697" s="1"/>
      <c r="H697" s="1"/>
      <c r="I697" s="1"/>
    </row>
    <row r="698" spans="2:9" s="5" customFormat="1" x14ac:dyDescent="0.2">
      <c r="B698" s="9"/>
      <c r="E698" s="3"/>
      <c r="F698" s="1"/>
      <c r="G698" s="1"/>
      <c r="H698" s="1"/>
      <c r="I698" s="1"/>
    </row>
    <row r="699" spans="2:9" s="5" customFormat="1" x14ac:dyDescent="0.2">
      <c r="B699" s="9"/>
      <c r="E699" s="3"/>
      <c r="F699" s="1"/>
      <c r="G699" s="1"/>
      <c r="H699" s="1"/>
      <c r="I699" s="1"/>
    </row>
    <row r="700" spans="2:9" s="5" customFormat="1" x14ac:dyDescent="0.2">
      <c r="B700" s="9"/>
      <c r="E700" s="3"/>
      <c r="F700" s="1"/>
      <c r="G700" s="1"/>
      <c r="H700" s="1"/>
      <c r="I700" s="1"/>
    </row>
    <row r="701" spans="2:9" s="5" customFormat="1" x14ac:dyDescent="0.2">
      <c r="B701" s="9"/>
      <c r="E701" s="3"/>
      <c r="F701" s="1"/>
      <c r="G701" s="1"/>
      <c r="H701" s="1"/>
      <c r="I701" s="1"/>
    </row>
    <row r="702" spans="2:9" s="5" customFormat="1" x14ac:dyDescent="0.2">
      <c r="B702" s="9"/>
      <c r="E702" s="3"/>
      <c r="F702" s="1"/>
      <c r="G702" s="1"/>
      <c r="H702" s="1"/>
      <c r="I702" s="1"/>
    </row>
    <row r="703" spans="2:9" s="5" customFormat="1" x14ac:dyDescent="0.2">
      <c r="B703" s="9"/>
      <c r="E703" s="3"/>
      <c r="F703" s="1"/>
      <c r="G703" s="1"/>
      <c r="H703" s="1"/>
      <c r="I703" s="1"/>
    </row>
    <row r="704" spans="2:9" s="5" customFormat="1" x14ac:dyDescent="0.2">
      <c r="B704" s="9"/>
      <c r="E704" s="3"/>
      <c r="F704" s="1"/>
      <c r="G704" s="1"/>
      <c r="H704" s="1"/>
      <c r="I704" s="1"/>
    </row>
    <row r="705" spans="2:9" s="5" customFormat="1" x14ac:dyDescent="0.2">
      <c r="B705" s="9"/>
      <c r="E705" s="3"/>
      <c r="F705" s="1"/>
      <c r="G705" s="1"/>
      <c r="H705" s="1"/>
      <c r="I705" s="1"/>
    </row>
    <row r="706" spans="2:9" s="5" customFormat="1" x14ac:dyDescent="0.2">
      <c r="B706" s="9"/>
      <c r="E706" s="3"/>
      <c r="F706" s="1"/>
      <c r="G706" s="1"/>
      <c r="H706" s="1"/>
      <c r="I706" s="1"/>
    </row>
    <row r="707" spans="2:9" s="5" customFormat="1" x14ac:dyDescent="0.2">
      <c r="B707" s="9"/>
      <c r="E707" s="3"/>
      <c r="F707" s="1"/>
      <c r="G707" s="1"/>
      <c r="H707" s="1"/>
      <c r="I707" s="1"/>
    </row>
    <row r="708" spans="2:9" s="5" customFormat="1" x14ac:dyDescent="0.2">
      <c r="B708" s="9"/>
      <c r="E708" s="3"/>
      <c r="F708" s="1"/>
      <c r="G708" s="1"/>
      <c r="H708" s="1"/>
      <c r="I708" s="1"/>
    </row>
    <row r="709" spans="2:9" s="5" customFormat="1" x14ac:dyDescent="0.2">
      <c r="B709" s="9"/>
      <c r="E709" s="3"/>
      <c r="F709" s="1"/>
      <c r="G709" s="1"/>
      <c r="H709" s="1"/>
      <c r="I709" s="1"/>
    </row>
    <row r="710" spans="2:9" s="5" customFormat="1" x14ac:dyDescent="0.2">
      <c r="B710" s="9"/>
      <c r="E710" s="3"/>
      <c r="F710" s="1"/>
      <c r="G710" s="1"/>
      <c r="H710" s="1"/>
      <c r="I710" s="1"/>
    </row>
    <row r="711" spans="2:9" s="5" customFormat="1" x14ac:dyDescent="0.2">
      <c r="B711" s="9"/>
      <c r="E711" s="3"/>
      <c r="F711" s="1"/>
      <c r="G711" s="1"/>
      <c r="H711" s="1"/>
      <c r="I711" s="1"/>
    </row>
    <row r="712" spans="2:9" s="5" customFormat="1" x14ac:dyDescent="0.2">
      <c r="B712" s="9"/>
      <c r="E712" s="3"/>
      <c r="F712" s="1"/>
      <c r="G712" s="1"/>
      <c r="H712" s="1"/>
      <c r="I712" s="1"/>
    </row>
    <row r="713" spans="2:9" s="5" customFormat="1" x14ac:dyDescent="0.2">
      <c r="B713" s="9"/>
      <c r="E713" s="3"/>
      <c r="F713" s="1"/>
      <c r="G713" s="1"/>
      <c r="H713" s="1"/>
      <c r="I713" s="1"/>
    </row>
    <row r="714" spans="2:9" s="5" customFormat="1" x14ac:dyDescent="0.2">
      <c r="B714" s="9"/>
      <c r="E714" s="3"/>
      <c r="F714" s="1"/>
      <c r="G714" s="1"/>
      <c r="H714" s="1"/>
      <c r="I714" s="1"/>
    </row>
    <row r="715" spans="2:9" s="5" customFormat="1" x14ac:dyDescent="0.2">
      <c r="B715" s="9"/>
      <c r="E715" s="3"/>
      <c r="F715" s="1"/>
      <c r="G715" s="1"/>
      <c r="H715" s="1"/>
      <c r="I715" s="1"/>
    </row>
    <row r="716" spans="2:9" s="5" customFormat="1" x14ac:dyDescent="0.2">
      <c r="B716" s="9"/>
      <c r="E716" s="3"/>
      <c r="F716" s="1"/>
      <c r="G716" s="1"/>
      <c r="H716" s="1"/>
      <c r="I716" s="1"/>
    </row>
    <row r="717" spans="2:9" s="5" customFormat="1" x14ac:dyDescent="0.2">
      <c r="B717" s="9"/>
      <c r="E717" s="3"/>
      <c r="F717" s="1"/>
      <c r="G717" s="1"/>
      <c r="H717" s="1"/>
      <c r="I717" s="1"/>
    </row>
    <row r="718" spans="2:9" s="5" customFormat="1" x14ac:dyDescent="0.2">
      <c r="B718" s="9"/>
      <c r="E718" s="3"/>
      <c r="F718" s="1"/>
      <c r="G718" s="1"/>
      <c r="H718" s="1"/>
      <c r="I718" s="1"/>
    </row>
    <row r="719" spans="2:9" s="5" customFormat="1" x14ac:dyDescent="0.2">
      <c r="B719" s="9"/>
      <c r="E719" s="3"/>
      <c r="F719" s="1"/>
      <c r="G719" s="1"/>
      <c r="H719" s="1"/>
      <c r="I719" s="1"/>
    </row>
    <row r="720" spans="2:9" s="5" customFormat="1" x14ac:dyDescent="0.2">
      <c r="B720" s="9"/>
      <c r="E720" s="3"/>
      <c r="F720" s="1"/>
      <c r="G720" s="1"/>
      <c r="H720" s="1"/>
      <c r="I720" s="1"/>
    </row>
    <row r="721" spans="2:9" s="5" customFormat="1" x14ac:dyDescent="0.2">
      <c r="B721" s="9"/>
      <c r="E721" s="3"/>
      <c r="F721" s="1"/>
      <c r="G721" s="1"/>
      <c r="H721" s="1"/>
      <c r="I721" s="1"/>
    </row>
    <row r="722" spans="2:9" s="5" customFormat="1" x14ac:dyDescent="0.2">
      <c r="B722" s="9"/>
      <c r="E722" s="3"/>
      <c r="F722" s="1"/>
      <c r="G722" s="1"/>
      <c r="H722" s="1"/>
      <c r="I722" s="1"/>
    </row>
    <row r="723" spans="2:9" s="5" customFormat="1" x14ac:dyDescent="0.2">
      <c r="B723" s="9"/>
      <c r="E723" s="3"/>
      <c r="F723" s="1"/>
      <c r="G723" s="1"/>
      <c r="H723" s="1"/>
      <c r="I723" s="1"/>
    </row>
    <row r="724" spans="2:9" s="5" customFormat="1" x14ac:dyDescent="0.2">
      <c r="B724" s="9"/>
      <c r="E724" s="3"/>
      <c r="F724" s="1"/>
      <c r="G724" s="1"/>
      <c r="H724" s="1"/>
      <c r="I724" s="1"/>
    </row>
    <row r="725" spans="2:9" s="5" customFormat="1" x14ac:dyDescent="0.2">
      <c r="B725" s="9"/>
      <c r="E725" s="3"/>
      <c r="F725" s="1"/>
      <c r="G725" s="1"/>
      <c r="H725" s="1"/>
      <c r="I725" s="1"/>
    </row>
    <row r="726" spans="2:9" s="5" customFormat="1" x14ac:dyDescent="0.2">
      <c r="B726" s="9"/>
      <c r="E726" s="3"/>
      <c r="F726" s="1"/>
      <c r="G726" s="1"/>
      <c r="H726" s="1"/>
      <c r="I726" s="1"/>
    </row>
    <row r="727" spans="2:9" s="5" customFormat="1" x14ac:dyDescent="0.2">
      <c r="B727" s="9"/>
      <c r="E727" s="3"/>
      <c r="F727" s="1"/>
      <c r="G727" s="1"/>
      <c r="H727" s="1"/>
      <c r="I727" s="1"/>
    </row>
    <row r="728" spans="2:9" s="5" customFormat="1" x14ac:dyDescent="0.2">
      <c r="B728" s="9"/>
      <c r="E728" s="3"/>
      <c r="F728" s="1"/>
      <c r="G728" s="1"/>
      <c r="H728" s="1"/>
      <c r="I728" s="1"/>
    </row>
    <row r="729" spans="2:9" s="5" customFormat="1" x14ac:dyDescent="0.2">
      <c r="B729" s="9"/>
      <c r="E729" s="3"/>
      <c r="F729" s="1"/>
      <c r="G729" s="1"/>
      <c r="H729" s="1"/>
      <c r="I729" s="1"/>
    </row>
    <row r="730" spans="2:9" s="5" customFormat="1" x14ac:dyDescent="0.2">
      <c r="B730" s="9"/>
      <c r="E730" s="3"/>
      <c r="F730" s="1"/>
      <c r="G730" s="1"/>
      <c r="H730" s="1"/>
      <c r="I730" s="1"/>
    </row>
    <row r="731" spans="2:9" s="5" customFormat="1" x14ac:dyDescent="0.2">
      <c r="B731" s="9"/>
      <c r="E731" s="3"/>
      <c r="F731" s="1"/>
      <c r="G731" s="1"/>
      <c r="H731" s="1"/>
      <c r="I731" s="1"/>
    </row>
    <row r="732" spans="2:9" s="5" customFormat="1" x14ac:dyDescent="0.2">
      <c r="B732" s="9"/>
      <c r="E732" s="3"/>
      <c r="F732" s="1"/>
      <c r="G732" s="1"/>
      <c r="H732" s="1"/>
      <c r="I732" s="1"/>
    </row>
    <row r="733" spans="2:9" s="5" customFormat="1" x14ac:dyDescent="0.2">
      <c r="B733" s="9"/>
      <c r="E733" s="3"/>
      <c r="F733" s="1"/>
      <c r="G733" s="1"/>
      <c r="H733" s="1"/>
      <c r="I733" s="1"/>
    </row>
    <row r="734" spans="2:9" s="5" customFormat="1" x14ac:dyDescent="0.2">
      <c r="B734" s="9"/>
      <c r="E734" s="3"/>
      <c r="F734" s="1"/>
      <c r="G734" s="1"/>
      <c r="H734" s="1"/>
      <c r="I734" s="1"/>
    </row>
    <row r="735" spans="2:9" s="5" customFormat="1" x14ac:dyDescent="0.2">
      <c r="B735" s="9"/>
      <c r="E735" s="3"/>
      <c r="F735" s="1"/>
      <c r="G735" s="1"/>
      <c r="H735" s="1"/>
      <c r="I735" s="1"/>
    </row>
    <row r="736" spans="2:9" s="5" customFormat="1" x14ac:dyDescent="0.2">
      <c r="B736" s="9"/>
      <c r="E736" s="3"/>
      <c r="F736" s="1"/>
      <c r="G736" s="1"/>
      <c r="H736" s="1"/>
      <c r="I736" s="1"/>
    </row>
    <row r="737" spans="2:9" s="5" customFormat="1" x14ac:dyDescent="0.2">
      <c r="B737" s="9"/>
      <c r="E737" s="3"/>
      <c r="F737" s="1"/>
      <c r="G737" s="1"/>
      <c r="H737" s="1"/>
      <c r="I737" s="1"/>
    </row>
    <row r="738" spans="2:9" s="5" customFormat="1" x14ac:dyDescent="0.2">
      <c r="B738" s="9"/>
      <c r="E738" s="3"/>
      <c r="F738" s="1"/>
      <c r="G738" s="1"/>
      <c r="H738" s="1"/>
      <c r="I738" s="1"/>
    </row>
    <row r="739" spans="2:9" s="5" customFormat="1" x14ac:dyDescent="0.2">
      <c r="B739" s="9"/>
      <c r="E739" s="3"/>
      <c r="F739" s="1"/>
      <c r="G739" s="1"/>
      <c r="H739" s="1"/>
      <c r="I739" s="1"/>
    </row>
    <row r="740" spans="2:9" s="5" customFormat="1" x14ac:dyDescent="0.2">
      <c r="B740" s="9"/>
      <c r="E740" s="3"/>
      <c r="F740" s="1"/>
      <c r="G740" s="1"/>
      <c r="H740" s="1"/>
      <c r="I740" s="1"/>
    </row>
    <row r="741" spans="2:9" s="5" customFormat="1" x14ac:dyDescent="0.2">
      <c r="B741" s="9"/>
      <c r="E741" s="3"/>
      <c r="F741" s="1"/>
      <c r="G741" s="1"/>
      <c r="H741" s="1"/>
      <c r="I741" s="1"/>
    </row>
    <row r="742" spans="2:9" s="5" customFormat="1" x14ac:dyDescent="0.2">
      <c r="B742" s="9"/>
      <c r="E742" s="3"/>
      <c r="F742" s="1"/>
      <c r="G742" s="1"/>
      <c r="H742" s="1"/>
      <c r="I742" s="1"/>
    </row>
    <row r="743" spans="2:9" s="5" customFormat="1" x14ac:dyDescent="0.2">
      <c r="B743" s="9"/>
      <c r="E743" s="3"/>
      <c r="F743" s="1"/>
      <c r="G743" s="1"/>
      <c r="H743" s="1"/>
      <c r="I743" s="1"/>
    </row>
    <row r="744" spans="2:9" s="5" customFormat="1" x14ac:dyDescent="0.2">
      <c r="B744" s="9"/>
      <c r="E744" s="3"/>
      <c r="F744" s="1"/>
      <c r="G744" s="1"/>
      <c r="H744" s="1"/>
      <c r="I744" s="1"/>
    </row>
    <row r="745" spans="2:9" s="5" customFormat="1" x14ac:dyDescent="0.2">
      <c r="B745" s="9"/>
      <c r="E745" s="3"/>
      <c r="F745" s="1"/>
      <c r="G745" s="1"/>
      <c r="H745" s="1"/>
      <c r="I745" s="1"/>
    </row>
    <row r="746" spans="2:9" s="5" customFormat="1" x14ac:dyDescent="0.2">
      <c r="B746" s="9"/>
      <c r="E746" s="3"/>
      <c r="F746" s="1"/>
      <c r="G746" s="1"/>
      <c r="H746" s="1"/>
      <c r="I746" s="1"/>
    </row>
    <row r="747" spans="2:9" s="5" customFormat="1" x14ac:dyDescent="0.2">
      <c r="B747" s="9"/>
      <c r="E747" s="3"/>
      <c r="F747" s="1"/>
      <c r="G747" s="1"/>
      <c r="H747" s="1"/>
      <c r="I747" s="1"/>
    </row>
    <row r="748" spans="2:9" s="5" customFormat="1" x14ac:dyDescent="0.2">
      <c r="B748" s="9"/>
      <c r="E748" s="3"/>
      <c r="F748" s="1"/>
      <c r="G748" s="1"/>
      <c r="H748" s="1"/>
      <c r="I748" s="1"/>
    </row>
    <row r="749" spans="2:9" s="5" customFormat="1" x14ac:dyDescent="0.2">
      <c r="B749" s="9"/>
      <c r="E749" s="3"/>
      <c r="F749" s="1"/>
      <c r="G749" s="1"/>
      <c r="H749" s="1"/>
      <c r="I749" s="1"/>
    </row>
    <row r="750" spans="2:9" s="5" customFormat="1" x14ac:dyDescent="0.2">
      <c r="B750" s="9"/>
      <c r="E750" s="3"/>
      <c r="F750" s="1"/>
      <c r="G750" s="1"/>
      <c r="H750" s="1"/>
      <c r="I750" s="1"/>
    </row>
    <row r="751" spans="2:9" s="5" customFormat="1" x14ac:dyDescent="0.2">
      <c r="B751" s="9"/>
      <c r="E751" s="3"/>
      <c r="F751" s="1"/>
      <c r="G751" s="1"/>
      <c r="H751" s="1"/>
      <c r="I751" s="1"/>
    </row>
    <row r="752" spans="2:9" s="5" customFormat="1" x14ac:dyDescent="0.2">
      <c r="B752" s="9"/>
      <c r="E752" s="3"/>
      <c r="F752" s="1"/>
      <c r="G752" s="1"/>
      <c r="H752" s="1"/>
      <c r="I752" s="1"/>
    </row>
    <row r="753" spans="2:9" s="5" customFormat="1" x14ac:dyDescent="0.2">
      <c r="B753" s="9"/>
      <c r="E753" s="3"/>
      <c r="F753" s="1"/>
      <c r="G753" s="1"/>
      <c r="H753" s="1"/>
      <c r="I753" s="1"/>
    </row>
    <row r="754" spans="2:9" s="5" customFormat="1" x14ac:dyDescent="0.2">
      <c r="B754" s="9"/>
      <c r="E754" s="3"/>
      <c r="F754" s="1"/>
      <c r="G754" s="1"/>
      <c r="H754" s="1"/>
      <c r="I754" s="1"/>
    </row>
    <row r="755" spans="2:9" s="5" customFormat="1" x14ac:dyDescent="0.2">
      <c r="B755" s="9"/>
      <c r="E755" s="3"/>
      <c r="F755" s="1"/>
      <c r="G755" s="1"/>
      <c r="H755" s="1"/>
      <c r="I755" s="1"/>
    </row>
    <row r="756" spans="2:9" s="5" customFormat="1" x14ac:dyDescent="0.2">
      <c r="B756" s="9"/>
      <c r="E756" s="3"/>
      <c r="F756" s="1"/>
      <c r="G756" s="1"/>
      <c r="H756" s="1"/>
      <c r="I756" s="1"/>
    </row>
    <row r="757" spans="2:9" s="5" customFormat="1" x14ac:dyDescent="0.2">
      <c r="B757" s="9"/>
      <c r="E757" s="3"/>
      <c r="F757" s="1"/>
      <c r="G757" s="1"/>
      <c r="H757" s="1"/>
      <c r="I757" s="1"/>
    </row>
    <row r="758" spans="2:9" s="5" customFormat="1" x14ac:dyDescent="0.2">
      <c r="B758" s="9"/>
      <c r="E758" s="3"/>
      <c r="F758" s="1"/>
      <c r="G758" s="1"/>
      <c r="H758" s="1"/>
      <c r="I758" s="1"/>
    </row>
    <row r="759" spans="2:9" s="5" customFormat="1" x14ac:dyDescent="0.2">
      <c r="B759" s="9"/>
      <c r="E759" s="3"/>
      <c r="F759" s="1"/>
      <c r="G759" s="1"/>
      <c r="H759" s="1"/>
      <c r="I759" s="1"/>
    </row>
    <row r="760" spans="2:9" s="5" customFormat="1" x14ac:dyDescent="0.2">
      <c r="B760" s="9"/>
      <c r="E760" s="3"/>
      <c r="F760" s="1"/>
      <c r="G760" s="1"/>
      <c r="H760" s="1"/>
      <c r="I760" s="1"/>
    </row>
    <row r="761" spans="2:9" s="5" customFormat="1" x14ac:dyDescent="0.2">
      <c r="B761" s="9"/>
      <c r="E761" s="3"/>
      <c r="F761" s="1"/>
      <c r="G761" s="1"/>
      <c r="H761" s="1"/>
      <c r="I761" s="1"/>
    </row>
    <row r="762" spans="2:9" s="5" customFormat="1" x14ac:dyDescent="0.2">
      <c r="B762" s="9"/>
      <c r="E762" s="3"/>
      <c r="F762" s="1"/>
      <c r="G762" s="1"/>
      <c r="H762" s="1"/>
      <c r="I762" s="1"/>
    </row>
    <row r="763" spans="2:9" s="5" customFormat="1" x14ac:dyDescent="0.2">
      <c r="B763" s="9"/>
      <c r="E763" s="3"/>
      <c r="F763" s="1"/>
      <c r="G763" s="1"/>
      <c r="H763" s="1"/>
      <c r="I763" s="1"/>
    </row>
    <row r="764" spans="2:9" s="5" customFormat="1" x14ac:dyDescent="0.2">
      <c r="B764" s="9"/>
      <c r="E764" s="3"/>
      <c r="F764" s="1"/>
      <c r="G764" s="1"/>
      <c r="H764" s="1"/>
      <c r="I764" s="1"/>
    </row>
    <row r="765" spans="2:9" s="5" customFormat="1" x14ac:dyDescent="0.2">
      <c r="B765" s="9"/>
      <c r="E765" s="3"/>
      <c r="F765" s="1"/>
      <c r="G765" s="1"/>
      <c r="H765" s="1"/>
      <c r="I765" s="1"/>
    </row>
    <row r="766" spans="2:9" s="5" customFormat="1" x14ac:dyDescent="0.2">
      <c r="B766" s="9"/>
      <c r="E766" s="3"/>
      <c r="F766" s="1"/>
      <c r="G766" s="1"/>
      <c r="H766" s="1"/>
      <c r="I766" s="1"/>
    </row>
    <row r="767" spans="2:9" s="5" customFormat="1" x14ac:dyDescent="0.2">
      <c r="B767" s="9"/>
      <c r="E767" s="3"/>
      <c r="F767" s="1"/>
      <c r="G767" s="1"/>
      <c r="H767" s="1"/>
      <c r="I767" s="1"/>
    </row>
    <row r="768" spans="2:9" s="5" customFormat="1" x14ac:dyDescent="0.2">
      <c r="B768" s="9"/>
      <c r="E768" s="3"/>
      <c r="F768" s="1"/>
      <c r="G768" s="1"/>
      <c r="H768" s="1"/>
      <c r="I768" s="1"/>
    </row>
    <row r="769" spans="2:9" s="5" customFormat="1" x14ac:dyDescent="0.2">
      <c r="B769" s="9"/>
      <c r="E769" s="3"/>
      <c r="F769" s="1"/>
      <c r="G769" s="1"/>
      <c r="H769" s="1"/>
      <c r="I769" s="1"/>
    </row>
    <row r="770" spans="2:9" s="5" customFormat="1" x14ac:dyDescent="0.2">
      <c r="B770" s="9"/>
      <c r="E770" s="3"/>
      <c r="F770" s="1"/>
      <c r="G770" s="1"/>
      <c r="H770" s="1"/>
      <c r="I770" s="1"/>
    </row>
    <row r="771" spans="2:9" s="5" customFormat="1" x14ac:dyDescent="0.2">
      <c r="B771" s="9"/>
      <c r="E771" s="3"/>
      <c r="F771" s="1"/>
      <c r="G771" s="1"/>
      <c r="H771" s="1"/>
      <c r="I771" s="1"/>
    </row>
    <row r="772" spans="2:9" s="5" customFormat="1" x14ac:dyDescent="0.2">
      <c r="B772" s="9"/>
      <c r="E772" s="3"/>
      <c r="F772" s="1"/>
      <c r="G772" s="1"/>
      <c r="H772" s="1"/>
      <c r="I772" s="1"/>
    </row>
    <row r="773" spans="2:9" s="5" customFormat="1" x14ac:dyDescent="0.2">
      <c r="B773" s="9"/>
      <c r="E773" s="3"/>
      <c r="F773" s="1"/>
      <c r="G773" s="1"/>
      <c r="H773" s="1"/>
      <c r="I773" s="1"/>
    </row>
    <row r="774" spans="2:9" s="5" customFormat="1" x14ac:dyDescent="0.2">
      <c r="B774" s="9"/>
      <c r="E774" s="3"/>
      <c r="F774" s="1"/>
      <c r="G774" s="1"/>
      <c r="H774" s="1"/>
      <c r="I774" s="1"/>
    </row>
    <row r="775" spans="2:9" s="5" customFormat="1" x14ac:dyDescent="0.2">
      <c r="B775" s="9"/>
      <c r="E775" s="3"/>
      <c r="F775" s="1"/>
      <c r="G775" s="1"/>
      <c r="H775" s="1"/>
      <c r="I775" s="1"/>
    </row>
    <row r="776" spans="2:9" s="5" customFormat="1" x14ac:dyDescent="0.2">
      <c r="B776" s="9"/>
      <c r="E776" s="3"/>
      <c r="F776" s="1"/>
      <c r="G776" s="1"/>
      <c r="H776" s="1"/>
      <c r="I776" s="1"/>
    </row>
    <row r="777" spans="2:9" s="5" customFormat="1" x14ac:dyDescent="0.2">
      <c r="B777" s="9"/>
      <c r="E777" s="3"/>
      <c r="F777" s="1"/>
      <c r="G777" s="1"/>
      <c r="H777" s="1"/>
      <c r="I777" s="1"/>
    </row>
  </sheetData>
  <mergeCells count="8">
    <mergeCell ref="B147:D147"/>
    <mergeCell ref="B148:D148"/>
    <mergeCell ref="B1:D1"/>
    <mergeCell ref="B2:D2"/>
    <mergeCell ref="B4:D4"/>
    <mergeCell ref="B5:D5"/>
    <mergeCell ref="B144:D144"/>
    <mergeCell ref="B145:D145"/>
  </mergeCells>
  <pageMargins left="1" right="1" top="1.25" bottom="1" header="0.24" footer="0.17"/>
  <pageSetup paperSize="9" scale="9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2023</vt:lpstr>
      <vt:lpstr>'Budget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 A</dc:creator>
  <cp:lastModifiedBy>Windows User</cp:lastModifiedBy>
  <dcterms:created xsi:type="dcterms:W3CDTF">2023-03-23T01:55:40Z</dcterms:created>
  <dcterms:modified xsi:type="dcterms:W3CDTF">2023-03-23T02:54:17Z</dcterms:modified>
</cp:coreProperties>
</file>